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15" windowHeight="8445" tabRatio="636" activeTab="1"/>
  </bookViews>
  <sheets>
    <sheet name="Lincoln" sheetId="1" r:id="rId1"/>
    <sheet name="Ouachita" sheetId="2" r:id="rId2"/>
    <sheet name="Sheet1" sheetId="3" r:id="rId3"/>
  </sheets>
  <definedNames>
    <definedName name="_xlnm.Print_Titles" localSheetId="0">'Lincoln'!$1:$1</definedName>
  </definedNames>
  <calcPr fullCalcOnLoad="1"/>
</workbook>
</file>

<file path=xl/sharedStrings.xml><?xml version="1.0" encoding="utf-8"?>
<sst xmlns="http://schemas.openxmlformats.org/spreadsheetml/2006/main" count="1047" uniqueCount="297">
  <si>
    <t>LOCATION</t>
  </si>
  <si>
    <t>4</t>
  </si>
  <si>
    <t>18</t>
  </si>
  <si>
    <t>16</t>
  </si>
  <si>
    <t>10</t>
  </si>
  <si>
    <t>12</t>
  </si>
  <si>
    <t>17</t>
  </si>
  <si>
    <t>29</t>
  </si>
  <si>
    <t>7</t>
  </si>
  <si>
    <t>9</t>
  </si>
  <si>
    <t>15</t>
  </si>
  <si>
    <t>22</t>
  </si>
  <si>
    <t>20</t>
  </si>
  <si>
    <t>001-08</t>
  </si>
  <si>
    <t>001-07</t>
  </si>
  <si>
    <t>58</t>
  </si>
  <si>
    <t xml:space="preserve">US 80 (GEORGIA AVE) @ BONNER ST </t>
  </si>
  <si>
    <t>11</t>
  </si>
  <si>
    <t>US 80 (TRENTON ST) @ MISSISSIPPI AVE</t>
  </si>
  <si>
    <t xml:space="preserve">US 80 (VIENNA ST) @ MISSISSIPPI AVE </t>
  </si>
  <si>
    <t>46</t>
  </si>
  <si>
    <t>US 80 (VIENNA ST) @ RAILROAD AVE</t>
  </si>
  <si>
    <t>US 80 (TRENTON ST) @ LOUISIANA AVE</t>
  </si>
  <si>
    <t>19</t>
  </si>
  <si>
    <t>US 80 (TRENTON ST) @ ARIZONA AVE</t>
  </si>
  <si>
    <t>US 80 (VIENNA ST) @ ARIZONA AVE</t>
  </si>
  <si>
    <t>6</t>
  </si>
  <si>
    <t>5</t>
  </si>
  <si>
    <t>US 80 (CALIFORNIA AVE) @ MONROE ST</t>
  </si>
  <si>
    <t>023-10</t>
  </si>
  <si>
    <t>23</t>
  </si>
  <si>
    <t>US 167 (VIENNA ST) @ I-20 EB ON RAMP</t>
  </si>
  <si>
    <t>US 167 (TRENTON ST) @ I-20 EB OFF RAMP</t>
  </si>
  <si>
    <t>US 167 (VIENNA ST) @ I-20 WB OFF RAMP</t>
  </si>
  <si>
    <t>21</t>
  </si>
  <si>
    <t>US 167 (TRENTON ST) @ I-20 WB ON RAMP</t>
  </si>
  <si>
    <t>49</t>
  </si>
  <si>
    <t>US 167 @ REYNOLDS DR</t>
  </si>
  <si>
    <t>47</t>
  </si>
  <si>
    <t>831-07</t>
  </si>
  <si>
    <t>LA 150 (ALABAMA AVE) @ MONROE ST</t>
  </si>
  <si>
    <t>25</t>
  </si>
  <si>
    <t>068-01</t>
  </si>
  <si>
    <t>LA 146 (CALIFORNIA AVE) @ BONNER ST</t>
  </si>
  <si>
    <t>US 80 (GEORGIA AVE) @ LA 33 (FARMERVILLE HWY)</t>
  </si>
  <si>
    <t>US 80 (GEORGIA AVE) @ US 167 (VIENNA ST)</t>
  </si>
  <si>
    <t>US 80 (TRENTON ST) @ LA 150 (ALABAMA AVE)</t>
  </si>
  <si>
    <t>US 80 (CALIFORNIA AVE) @ US 167 (VIENNA ST)</t>
  </si>
  <si>
    <t>LA 150 (ALABAMA AVE) @ LA 544 (TECH DR)</t>
  </si>
  <si>
    <t>US 80 (GEORGIA AVE) @ US 167 (TRENTON ST)</t>
  </si>
  <si>
    <t>001-09</t>
  </si>
  <si>
    <t>167</t>
  </si>
  <si>
    <t>016-01</t>
  </si>
  <si>
    <t>002-01</t>
  </si>
  <si>
    <t>015-31</t>
  </si>
  <si>
    <t>127</t>
  </si>
  <si>
    <t>71</t>
  </si>
  <si>
    <t>US 80 (CALIFORNIA AVE) @ US 167 (TRENTON ST)</t>
  </si>
  <si>
    <t>TS2</t>
  </si>
  <si>
    <t>TYPE</t>
  </si>
  <si>
    <t>451-05</t>
  </si>
  <si>
    <t>TSI #</t>
  </si>
  <si>
    <t>LOGMILE</t>
  </si>
  <si>
    <t>CONTROL SECTION</t>
  </si>
  <si>
    <t>US 80 (VIENNA ST) @ LA 150 (ALABAMA AVE)</t>
  </si>
  <si>
    <t>I-20 NORTH &amp; SOUTH SERVICE RDS @ EAGLE DR &amp; WILLOW GLEN DR</t>
  </si>
  <si>
    <t>132</t>
  </si>
  <si>
    <t>160</t>
  </si>
  <si>
    <t>129</t>
  </si>
  <si>
    <t>174</t>
  </si>
  <si>
    <t>139</t>
  </si>
  <si>
    <t>OUACHITA</t>
  </si>
  <si>
    <t>LINCOLN</t>
  </si>
  <si>
    <t>MONROE</t>
  </si>
  <si>
    <t>STERLINGTON</t>
  </si>
  <si>
    <t>WEST MONROE</t>
  </si>
  <si>
    <t>GPS</t>
  </si>
  <si>
    <t>ATC</t>
  </si>
  <si>
    <t>Route</t>
  </si>
  <si>
    <t>Minor St</t>
  </si>
  <si>
    <t>CS</t>
  </si>
  <si>
    <t>Log Mile</t>
  </si>
  <si>
    <t>Latitude</t>
  </si>
  <si>
    <t>Longitude</t>
  </si>
  <si>
    <t>Railroad</t>
  </si>
  <si>
    <t>District 05 Intersection Locations</t>
  </si>
  <si>
    <t>TSI</t>
  </si>
  <si>
    <t>Town</t>
  </si>
  <si>
    <t>Parish</t>
  </si>
  <si>
    <t>US 165</t>
  </si>
  <si>
    <t>US 167</t>
  </si>
  <si>
    <t>US 80</t>
  </si>
  <si>
    <t>LA 2</t>
  </si>
  <si>
    <t>OUACHITA CHRISTIAN SCHOOL</t>
  </si>
  <si>
    <t>ELMWOOD DR</t>
  </si>
  <si>
    <t>OLD STERLINGTON RD</t>
  </si>
  <si>
    <t>LOOP RD</t>
  </si>
  <si>
    <t>NORTHEAST DR &amp; TOWER ARMOND DR.</t>
  </si>
  <si>
    <t>LOUBERTA ST</t>
  </si>
  <si>
    <t>CENTURY BLVD</t>
  </si>
  <si>
    <t>EAST ST</t>
  </si>
  <si>
    <t>RUFFIN DR</t>
  </si>
  <si>
    <t>HADLEY ST</t>
  </si>
  <si>
    <t>SHERROUSE DR</t>
  </si>
  <si>
    <t>US 165 BUS (N. SIXTH ST)</t>
  </si>
  <si>
    <t>N SECOND ST</t>
  </si>
  <si>
    <t>WALNUT ST</t>
  </si>
  <si>
    <t>TRENTON ST</t>
  </si>
  <si>
    <t>CYPRESS ST</t>
  </si>
  <si>
    <t>US 80 (BRIDGE ST)</t>
  </si>
  <si>
    <t xml:space="preserve">US 80 (BRIDGE ST) </t>
  </si>
  <si>
    <t>US 80 (DESIARD ST)</t>
  </si>
  <si>
    <t>106</t>
  </si>
  <si>
    <t>KANSAS LANE</t>
  </si>
  <si>
    <t>LOWERY ST</t>
  </si>
  <si>
    <t>US 80 (LOUISVILLE AVE)</t>
  </si>
  <si>
    <t>US 80 (GEORGIA AVE)</t>
  </si>
  <si>
    <t>US 80 (TRENTON ST)</t>
  </si>
  <si>
    <t>US 80 (VIENNA ST)</t>
  </si>
  <si>
    <t>US 80 (CALIFORNIA AVE)</t>
  </si>
  <si>
    <t>US 167 (VIENNA ST)</t>
  </si>
  <si>
    <t>US 167 (TRENTON ST)</t>
  </si>
  <si>
    <t>LA 150</t>
  </si>
  <si>
    <t>LA 150 (ALABAMA AVE.)</t>
  </si>
  <si>
    <t xml:space="preserve">LA 146 </t>
  </si>
  <si>
    <t>LA 146 (CALIFORNIA AVE)</t>
  </si>
  <si>
    <t>I-20 SERVICE RD</t>
  </si>
  <si>
    <t>I-20 NORTH AND SOUTH SERVICE ROADS</t>
  </si>
  <si>
    <t>LA 33 (FARMERVILLE HWY)</t>
  </si>
  <si>
    <t>BONNER ST</t>
  </si>
  <si>
    <t>LA 150 (ALABAMA AVE)</t>
  </si>
  <si>
    <t>MISSISSIPPI AVE</t>
  </si>
  <si>
    <t>RAILROAD AVE</t>
  </si>
  <si>
    <t>LOUISIANA AVE</t>
  </si>
  <si>
    <t>ARIZONA AVE</t>
  </si>
  <si>
    <t>MONROE ST</t>
  </si>
  <si>
    <t>I-20 EB ON RAMP</t>
  </si>
  <si>
    <t>I-20 EB OFF RAMP</t>
  </si>
  <si>
    <t>I-20 WB OFF RAMP</t>
  </si>
  <si>
    <t>I-20 WB ON RAMP</t>
  </si>
  <si>
    <t>REYNOLDS DR</t>
  </si>
  <si>
    <t>LA 544 (TECH DR)</t>
  </si>
  <si>
    <t>EAGLE DR &amp; WILLOW GLEN DR</t>
  </si>
  <si>
    <t>no</t>
  </si>
  <si>
    <t>YES</t>
  </si>
  <si>
    <t>no (may need)</t>
  </si>
  <si>
    <t>RUSTON</t>
  </si>
  <si>
    <t>Existing Controller Type</t>
  </si>
  <si>
    <t>TS2        E-NET</t>
  </si>
  <si>
    <t>railroad yes</t>
  </si>
  <si>
    <t>rail road 150 ft</t>
  </si>
  <si>
    <t>no gate  no rr beacons, no BLANK-OUT sign</t>
  </si>
  <si>
    <t>no gate, no BLANK-OUT sign, but there are flashing rr beacons overhead</t>
  </si>
  <si>
    <t xml:space="preserve">there are gates and there are flashing rr beacons, no BLANK-OUT sign </t>
  </si>
  <si>
    <t>railroad not nearby enough  470 ft</t>
  </si>
  <si>
    <t>-92.625271</t>
  </si>
  <si>
    <t>#</t>
  </si>
  <si>
    <t>US 165 @ LA 2</t>
  </si>
  <si>
    <t>US 165 @ OUACHITA CHRISTIAN SCHOOL</t>
  </si>
  <si>
    <t>US 165 @ ELMWOOD DR</t>
  </si>
  <si>
    <t>US 165 @ OLD STERLINGTON RD</t>
  </si>
  <si>
    <t>US 165 @ LOOP RD</t>
  </si>
  <si>
    <t>US 165 @ NORTHEAST DR &amp; TOWER ARMOND DR.</t>
  </si>
  <si>
    <t>US 165 @ LOUBERTA ST</t>
  </si>
  <si>
    <t>US 165 @ CENTURY BLVD</t>
  </si>
  <si>
    <t>US 165 @ EAST ST</t>
  </si>
  <si>
    <t>US 165 @ RUFFIN DR</t>
  </si>
  <si>
    <t>US 165 @ HADLEY ST</t>
  </si>
  <si>
    <t>Intersection</t>
  </si>
  <si>
    <t>US 80 (DESIARD ST) @ KANSAS LANE</t>
  </si>
  <si>
    <t>US 80 (DESIARD ST) @ LOWERY ST</t>
  </si>
  <si>
    <t>US 80 (DESIARD ST) @ SHERROUSE DR</t>
  </si>
  <si>
    <t>US 80 (LOUISVILLE AVE) @ N SECOND ST</t>
  </si>
  <si>
    <t>US 80 (LOUISVILLE AVE) @ WALNUT ST</t>
  </si>
  <si>
    <t>US 80 (BRIDGE ST) @ TRENTON ST</t>
  </si>
  <si>
    <t>US 80 (BRIDGE ST) @ CYPRESS ST</t>
  </si>
  <si>
    <t>RICHLAND</t>
  </si>
  <si>
    <t>LA 17</t>
  </si>
  <si>
    <t>KENTUCKY ST</t>
  </si>
  <si>
    <t>051-04</t>
  </si>
  <si>
    <t>US 80 (BENEDETTE ST)</t>
  </si>
  <si>
    <t>US 425 (JULIA ST)</t>
  </si>
  <si>
    <t>002-03</t>
  </si>
  <si>
    <t>US 425 (LOUISA ST)</t>
  </si>
  <si>
    <t>LOUISIANA ST</t>
  </si>
  <si>
    <t>US 425</t>
  </si>
  <si>
    <t>ROSA ST</t>
  </si>
  <si>
    <t>071-02</t>
  </si>
  <si>
    <t>MADELINE ST</t>
  </si>
  <si>
    <t>071-01</t>
  </si>
  <si>
    <t>LA 3048 (FOSTER ST)</t>
  </si>
  <si>
    <t>GLENDA ST</t>
  </si>
  <si>
    <t>DELHI</t>
  </si>
  <si>
    <t>NO</t>
  </si>
  <si>
    <t>GATES AND RR BEACONS</t>
  </si>
  <si>
    <t>RAYVILLE</t>
  </si>
  <si>
    <t>MOREHOUSE</t>
  </si>
  <si>
    <t>027</t>
  </si>
  <si>
    <t>001</t>
  </si>
  <si>
    <t>006</t>
  </si>
  <si>
    <t>029</t>
  </si>
  <si>
    <t>003</t>
  </si>
  <si>
    <t>007</t>
  </si>
  <si>
    <t>004</t>
  </si>
  <si>
    <t>008</t>
  </si>
  <si>
    <t>005</t>
  </si>
  <si>
    <t>010</t>
  </si>
  <si>
    <t>011</t>
  </si>
  <si>
    <t>031</t>
  </si>
  <si>
    <t>032</t>
  </si>
  <si>
    <t>037</t>
  </si>
  <si>
    <t>014</t>
  </si>
  <si>
    <t>016</t>
  </si>
  <si>
    <t>015</t>
  </si>
  <si>
    <t>017</t>
  </si>
  <si>
    <t>018</t>
  </si>
  <si>
    <t>020</t>
  </si>
  <si>
    <t>021</t>
  </si>
  <si>
    <t>US 165 (MADISON AVE)</t>
  </si>
  <si>
    <t>KAMMELL ST</t>
  </si>
  <si>
    <t>016-03</t>
  </si>
  <si>
    <t>MARTIN L. KING ST</t>
  </si>
  <si>
    <t>MARABLE ST</t>
  </si>
  <si>
    <t>VINE ST</t>
  </si>
  <si>
    <t>US 165 (JEFFERSON AVE)</t>
  </si>
  <si>
    <t>US 425 (WASHINGTON ST)</t>
  </si>
  <si>
    <t>US 425 (FRANKLIN ST)</t>
  </si>
  <si>
    <t>LA 830-6 (MCCREIGHT ST)</t>
  </si>
  <si>
    <t>016-04</t>
  </si>
  <si>
    <t>US 165 (MER ROUGE HWY)</t>
  </si>
  <si>
    <t>COX ST.</t>
  </si>
  <si>
    <t>LA 830-4 (COOPER LAKE RD)</t>
  </si>
  <si>
    <t>MADISON PLAZA</t>
  </si>
  <si>
    <t>WALMART DR</t>
  </si>
  <si>
    <t>LA 830-1</t>
  </si>
  <si>
    <t>LA 830-1 (VAN AVE)</t>
  </si>
  <si>
    <t xml:space="preserve">US 425 (FRANKLIN ST) </t>
  </si>
  <si>
    <t>PINE AVE</t>
  </si>
  <si>
    <t>038-03</t>
  </si>
  <si>
    <t>CYPRESS AVE</t>
  </si>
  <si>
    <t>LA 830-1 (HARRINGTON AVE)</t>
  </si>
  <si>
    <t>LA 830-1 (CHERRY RIDGE AVE)</t>
  </si>
  <si>
    <t>834-06</t>
  </si>
  <si>
    <t>BASTROP</t>
  </si>
  <si>
    <t>US 80 (GEORGIA AVE) @ BONNER ST</t>
  </si>
  <si>
    <t>US (VIENNA ST) @ MISSISSIPPI AVE</t>
  </si>
  <si>
    <t>US (VIENNA ST) @ RAILROAD AVE</t>
  </si>
  <si>
    <t>LA 150 (ALABAMA AVE.) @ MONROE ST</t>
  </si>
  <si>
    <t>LA 150 (ALABAMA AVE.) @ LA 544 (TECH DR)</t>
  </si>
  <si>
    <t>I-20 SERVICE RD @ EAGLE DR &amp; WILLOW GLEN DR</t>
  </si>
  <si>
    <t>US 80 @ LA 17</t>
  </si>
  <si>
    <t>LA 17 @ KENTUCKY ST</t>
  </si>
  <si>
    <t>US 80 (BENEDETTE ST) @ US 425 (JULIA ST)</t>
  </si>
  <si>
    <t>US 80 (BENEDETTE ST) @ US 425 (LOUISA ST)</t>
  </si>
  <si>
    <t>US 80 (BENEDETTE ST) @ LOUISIANA ST</t>
  </si>
  <si>
    <t>US 425 (LOUISA ST) @ ROSA ST</t>
  </si>
  <si>
    <t>US 425 (JULIA ST) @ MADELINE ST</t>
  </si>
  <si>
    <t>US 425 (LOUISA ST) @ MADELINE ST</t>
  </si>
  <si>
    <t>US 425 (LOUISA ST) @ LA 3048 (FOSTER ST)</t>
  </si>
  <si>
    <t>US 425 (JULIA ST) @ GLENDA ST</t>
  </si>
  <si>
    <t>US 425 @ I-20 WB OFF RAMP</t>
  </si>
  <si>
    <t>US 425 @ I-20 EB OFF RAMP</t>
  </si>
  <si>
    <t>US 80 (LOUISVILLE AVE) @ US 165 BUS (N. SIXTH ST)</t>
  </si>
  <si>
    <t>US 165 (MADISON AVE) @ KAMMELL ST</t>
  </si>
  <si>
    <t>US 165 (MADISON AVE) @ MARTIN L. KING ST</t>
  </si>
  <si>
    <t>US 165 (MADISON AVE) @ MARABLE ST</t>
  </si>
  <si>
    <t>US 165 (MADISON AVE) @ VINE ST</t>
  </si>
  <si>
    <t>US 165 (JEFFERSON AVE) @ VINE ST</t>
  </si>
  <si>
    <t>US 165 (MADISON AVE) @ US 425 (WASHINGTON ST)</t>
  </si>
  <si>
    <t>US 165 (JEFFERSON AVE) @ US 425 (WASHINGTON ST)</t>
  </si>
  <si>
    <t>US 165 (MADISON AVE) @ US 425 (FRANKLIN ST)</t>
  </si>
  <si>
    <t>US 165 (JEFFERSON AVE) @ US 425 (FRANKLIN ST)</t>
  </si>
  <si>
    <t>US 165 (MADISON AVE) @ LA 830-6 (MCCREIGHT ST)</t>
  </si>
  <si>
    <t>US 165 (MADISON AVE) @ COX ST.</t>
  </si>
  <si>
    <t>US 165 (MADISON AVE) @ LA 830-4 (COOPER LAKE RD)</t>
  </si>
  <si>
    <t>US 165 (MADISON AVE) @ MADISON PLAZA</t>
  </si>
  <si>
    <t>US 165 (MER ROUGE HWY) @ WALMART DR</t>
  </si>
  <si>
    <t>US 425 (FRANKLIN ST) @ PINE AVE</t>
  </si>
  <si>
    <t>US 425 (WASHINGTON ST) @ PINE AVE</t>
  </si>
  <si>
    <t>US 425 (FRANKLIN ST) @ CYPRESS AVE</t>
  </si>
  <si>
    <t>US 425 (WASHINGTON ST) @ CYPRESS AVE</t>
  </si>
  <si>
    <t>US 425 (WASHINGTON ST) @ LA 830-1 (HARRINGTON AVE)</t>
  </si>
  <si>
    <t>US 425 (WASHINGTON ST) @ LA 830-1 (CHERRY RIDGE AVE)</t>
  </si>
  <si>
    <t>LA 830-1 (VAN AVE) @ MARABLE ST</t>
  </si>
  <si>
    <t>Railroad, preemp</t>
  </si>
  <si>
    <t>YES, Yes</t>
  </si>
  <si>
    <t>totals</t>
  </si>
  <si>
    <t>32.531476</t>
  </si>
  <si>
    <t>-92.639123</t>
  </si>
  <si>
    <t>DISTRICT 05 INTERSECTION LOCATIONS</t>
  </si>
  <si>
    <t>TOWN</t>
  </si>
  <si>
    <t>PARISH</t>
  </si>
  <si>
    <t>ROUTE</t>
  </si>
  <si>
    <t>MAJOR ST</t>
  </si>
  <si>
    <t>MINOR ST</t>
  </si>
  <si>
    <t>LOG MILE</t>
  </si>
  <si>
    <t>MOVED TO DIST 05 FYA UPGRADE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</si>
</sst>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#\-0#"/>
    <numFmt numFmtId="166" formatCode="0.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2" fontId="0" fillId="0" borderId="20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49" fontId="0" fillId="0" borderId="20" xfId="0" applyNumberFormat="1" applyBorder="1" applyAlignment="1">
      <alignment vertical="center" wrapText="1"/>
    </xf>
    <xf numFmtId="1" fontId="0" fillId="0" borderId="20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 wrapText="1"/>
    </xf>
    <xf numFmtId="49" fontId="0" fillId="0" borderId="20" xfId="0" applyNumberForma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1" fontId="0" fillId="0" borderId="21" xfId="0" applyNumberFormat="1" applyBorder="1" applyAlignment="1">
      <alignment vertical="center"/>
    </xf>
    <xf numFmtId="1" fontId="0" fillId="0" borderId="21" xfId="0" applyNumberFormat="1" applyFill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66" fontId="0" fillId="0" borderId="20" xfId="0" applyNumberFormat="1" applyBorder="1" applyAlignment="1">
      <alignment vertical="center"/>
    </xf>
    <xf numFmtId="166" fontId="0" fillId="0" borderId="22" xfId="0" applyNumberFormat="1" applyFont="1" applyBorder="1" applyAlignment="1">
      <alignment vertical="center"/>
    </xf>
    <xf numFmtId="166" fontId="0" fillId="0" borderId="20" xfId="0" applyNumberFormat="1" applyFont="1" applyBorder="1" applyAlignment="1">
      <alignment vertical="center"/>
    </xf>
    <xf numFmtId="49" fontId="0" fillId="0" borderId="22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165" fontId="45" fillId="32" borderId="23" xfId="0" applyNumberFormat="1" applyFont="1" applyFill="1" applyBorder="1" applyAlignment="1">
      <alignment horizontal="center"/>
    </xf>
    <xf numFmtId="0" fontId="45" fillId="32" borderId="0" xfId="0" applyFont="1" applyFill="1" applyBorder="1" applyAlignment="1">
      <alignment horizontal="center"/>
    </xf>
    <xf numFmtId="49" fontId="22" fillId="0" borderId="20" xfId="0" applyNumberFormat="1" applyFont="1" applyBorder="1" applyAlignment="1">
      <alignment vertical="center"/>
    </xf>
    <xf numFmtId="49" fontId="22" fillId="0" borderId="20" xfId="0" applyNumberFormat="1" applyFont="1" applyFill="1" applyBorder="1" applyAlignment="1">
      <alignment vertical="center"/>
    </xf>
    <xf numFmtId="1" fontId="22" fillId="0" borderId="21" xfId="0" applyNumberFormat="1" applyFont="1" applyFill="1" applyBorder="1" applyAlignment="1">
      <alignment vertical="center"/>
    </xf>
    <xf numFmtId="2" fontId="22" fillId="0" borderId="20" xfId="0" applyNumberFormat="1" applyFont="1" applyFill="1" applyBorder="1" applyAlignment="1">
      <alignment vertical="center"/>
    </xf>
    <xf numFmtId="49" fontId="22" fillId="33" borderId="18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vertical="center"/>
    </xf>
    <xf numFmtId="2" fontId="22" fillId="33" borderId="20" xfId="0" applyNumberFormat="1" applyFont="1" applyFill="1" applyBorder="1" applyAlignment="1">
      <alignment vertical="center"/>
    </xf>
    <xf numFmtId="1" fontId="22" fillId="33" borderId="20" xfId="0" applyNumberFormat="1" applyFont="1" applyFill="1" applyBorder="1" applyAlignment="1">
      <alignment vertical="center"/>
    </xf>
    <xf numFmtId="1" fontId="22" fillId="33" borderId="21" xfId="0" applyNumberFormat="1" applyFont="1" applyFill="1" applyBorder="1" applyAlignment="1">
      <alignment vertical="center"/>
    </xf>
    <xf numFmtId="166" fontId="22" fillId="33" borderId="22" xfId="0" applyNumberFormat="1" applyFont="1" applyFill="1" applyBorder="1" applyAlignment="1">
      <alignment vertical="center"/>
    </xf>
    <xf numFmtId="166" fontId="22" fillId="33" borderId="20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vertical="center" wrapText="1"/>
    </xf>
    <xf numFmtId="0" fontId="22" fillId="33" borderId="20" xfId="0" applyFont="1" applyFill="1" applyBorder="1" applyAlignment="1">
      <alignment/>
    </xf>
    <xf numFmtId="49" fontId="22" fillId="33" borderId="24" xfId="0" applyNumberFormat="1" applyFont="1" applyFill="1" applyBorder="1" applyAlignment="1">
      <alignment vertical="center"/>
    </xf>
    <xf numFmtId="0" fontId="22" fillId="33" borderId="24" xfId="0" applyFont="1" applyFill="1" applyBorder="1" applyAlignment="1">
      <alignment/>
    </xf>
    <xf numFmtId="2" fontId="22" fillId="33" borderId="24" xfId="0" applyNumberFormat="1" applyFont="1" applyFill="1" applyBorder="1" applyAlignment="1">
      <alignment vertical="center"/>
    </xf>
    <xf numFmtId="1" fontId="22" fillId="33" borderId="25" xfId="0" applyNumberFormat="1" applyFont="1" applyFill="1" applyBorder="1" applyAlignment="1">
      <alignment vertical="center"/>
    </xf>
    <xf numFmtId="0" fontId="22" fillId="0" borderId="26" xfId="0" applyFont="1" applyBorder="1" applyAlignment="1">
      <alignment/>
    </xf>
    <xf numFmtId="0" fontId="22" fillId="33" borderId="26" xfId="0" applyFont="1" applyFill="1" applyBorder="1" applyAlignment="1">
      <alignment/>
    </xf>
    <xf numFmtId="0" fontId="23" fillId="32" borderId="27" xfId="0" applyFont="1" applyFill="1" applyBorder="1" applyAlignment="1">
      <alignment/>
    </xf>
    <xf numFmtId="2" fontId="22" fillId="0" borderId="28" xfId="0" applyNumberFormat="1" applyFont="1" applyBorder="1" applyAlignment="1">
      <alignment vertical="center"/>
    </xf>
    <xf numFmtId="1" fontId="22" fillId="0" borderId="28" xfId="0" applyNumberFormat="1" applyFont="1" applyBorder="1" applyAlignment="1">
      <alignment vertical="center"/>
    </xf>
    <xf numFmtId="1" fontId="22" fillId="0" borderId="29" xfId="0" applyNumberFormat="1" applyFont="1" applyBorder="1" applyAlignment="1">
      <alignment vertical="center"/>
    </xf>
    <xf numFmtId="166" fontId="22" fillId="0" borderId="30" xfId="0" applyNumberFormat="1" applyFont="1" applyBorder="1" applyAlignment="1">
      <alignment vertical="center"/>
    </xf>
    <xf numFmtId="49" fontId="22" fillId="33" borderId="22" xfId="0" applyNumberFormat="1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1" fontId="22" fillId="0" borderId="20" xfId="0" applyNumberFormat="1" applyFont="1" applyFill="1" applyBorder="1" applyAlignment="1">
      <alignment vertical="center"/>
    </xf>
    <xf numFmtId="1" fontId="22" fillId="33" borderId="24" xfId="0" applyNumberFormat="1" applyFont="1" applyFill="1" applyBorder="1" applyAlignment="1">
      <alignment vertical="center"/>
    </xf>
    <xf numFmtId="0" fontId="43" fillId="32" borderId="18" xfId="0" applyFont="1" applyFill="1" applyBorder="1" applyAlignment="1">
      <alignment horizontal="center" vertical="center"/>
    </xf>
    <xf numFmtId="165" fontId="43" fillId="32" borderId="18" xfId="0" applyNumberFormat="1" applyFont="1" applyFill="1" applyBorder="1" applyAlignment="1">
      <alignment horizontal="center" vertical="center"/>
    </xf>
    <xf numFmtId="2" fontId="43" fillId="32" borderId="31" xfId="0" applyNumberFormat="1" applyFont="1" applyFill="1" applyBorder="1" applyAlignment="1">
      <alignment horizontal="center" vertical="center"/>
    </xf>
    <xf numFmtId="2" fontId="43" fillId="32" borderId="18" xfId="0" applyNumberFormat="1" applyFont="1" applyFill="1" applyBorder="1" applyAlignment="1">
      <alignment horizontal="center" vertical="center"/>
    </xf>
    <xf numFmtId="2" fontId="43" fillId="32" borderId="19" xfId="0" applyNumberFormat="1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45" fillId="32" borderId="23" xfId="0" applyFont="1" applyFill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66" fontId="22" fillId="0" borderId="22" xfId="0" applyNumberFormat="1" applyFont="1" applyFill="1" applyBorder="1" applyAlignment="1">
      <alignment vertical="center"/>
    </xf>
    <xf numFmtId="166" fontId="22" fillId="0" borderId="20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vertical="center" wrapText="1"/>
    </xf>
    <xf numFmtId="0" fontId="22" fillId="0" borderId="34" xfId="0" applyFont="1" applyBorder="1" applyAlignment="1">
      <alignment/>
    </xf>
    <xf numFmtId="49" fontId="22" fillId="0" borderId="28" xfId="0" applyNumberFormat="1" applyFont="1" applyBorder="1" applyAlignment="1">
      <alignment vertical="center"/>
    </xf>
    <xf numFmtId="49" fontId="22" fillId="0" borderId="35" xfId="0" applyNumberFormat="1" applyFont="1" applyFill="1" applyBorder="1" applyAlignment="1">
      <alignment vertical="center" wrapText="1"/>
    </xf>
    <xf numFmtId="2" fontId="45" fillId="32" borderId="23" xfId="0" applyNumberFormat="1" applyFont="1" applyFill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49" fontId="22" fillId="33" borderId="20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33" borderId="18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right"/>
    </xf>
    <xf numFmtId="0" fontId="22" fillId="33" borderId="36" xfId="0" applyFont="1" applyFill="1" applyBorder="1" applyAlignment="1">
      <alignment horizontal="center" vertical="center"/>
    </xf>
    <xf numFmtId="49" fontId="22" fillId="33" borderId="28" xfId="0" applyNumberFormat="1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2" fontId="22" fillId="33" borderId="28" xfId="0" applyNumberFormat="1" applyFont="1" applyFill="1" applyBorder="1" applyAlignment="1">
      <alignment vertical="center"/>
    </xf>
    <xf numFmtId="1" fontId="22" fillId="33" borderId="28" xfId="0" applyNumberFormat="1" applyFont="1" applyFill="1" applyBorder="1" applyAlignment="1">
      <alignment vertical="center"/>
    </xf>
    <xf numFmtId="1" fontId="22" fillId="33" borderId="29" xfId="0" applyNumberFormat="1" applyFont="1" applyFill="1" applyBorder="1" applyAlignment="1">
      <alignment vertical="center"/>
    </xf>
    <xf numFmtId="166" fontId="22" fillId="33" borderId="30" xfId="0" applyNumberFormat="1" applyFont="1" applyFill="1" applyBorder="1" applyAlignment="1">
      <alignment vertical="center"/>
    </xf>
    <xf numFmtId="0" fontId="22" fillId="33" borderId="34" xfId="0" applyFont="1" applyFill="1" applyBorder="1" applyAlignment="1">
      <alignment/>
    </xf>
    <xf numFmtId="0" fontId="22" fillId="33" borderId="37" xfId="0" applyFont="1" applyFill="1" applyBorder="1" applyAlignment="1">
      <alignment horizontal="center" vertical="center"/>
    </xf>
    <xf numFmtId="49" fontId="22" fillId="33" borderId="23" xfId="0" applyNumberFormat="1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0" fontId="23" fillId="0" borderId="22" xfId="0" applyFont="1" applyBorder="1" applyAlignment="1">
      <alignment/>
    </xf>
    <xf numFmtId="2" fontId="22" fillId="33" borderId="30" xfId="0" applyNumberFormat="1" applyFont="1" applyFill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33" borderId="22" xfId="0" applyNumberFormat="1" applyFont="1" applyFill="1" applyBorder="1" applyAlignment="1">
      <alignment vertical="center"/>
    </xf>
    <xf numFmtId="2" fontId="22" fillId="0" borderId="22" xfId="0" applyNumberFormat="1" applyFont="1" applyFill="1" applyBorder="1" applyAlignment="1">
      <alignment vertical="center"/>
    </xf>
    <xf numFmtId="0" fontId="23" fillId="32" borderId="38" xfId="0" applyFont="1" applyFill="1" applyBorder="1" applyAlignment="1">
      <alignment/>
    </xf>
    <xf numFmtId="0" fontId="45" fillId="32" borderId="39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166" fontId="22" fillId="33" borderId="29" xfId="0" applyNumberFormat="1" applyFont="1" applyFill="1" applyBorder="1" applyAlignment="1">
      <alignment vertical="center"/>
    </xf>
    <xf numFmtId="166" fontId="22" fillId="0" borderId="29" xfId="0" applyNumberFormat="1" applyFont="1" applyBorder="1" applyAlignment="1">
      <alignment vertical="center"/>
    </xf>
    <xf numFmtId="166" fontId="22" fillId="33" borderId="21" xfId="0" applyNumberFormat="1" applyFont="1" applyFill="1" applyBorder="1" applyAlignment="1">
      <alignment vertical="center"/>
    </xf>
    <xf numFmtId="166" fontId="22" fillId="0" borderId="21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horizontal="right"/>
    </xf>
    <xf numFmtId="49" fontId="22" fillId="33" borderId="21" xfId="0" applyNumberFormat="1" applyFont="1" applyFill="1" applyBorder="1" applyAlignment="1">
      <alignment horizontal="right"/>
    </xf>
    <xf numFmtId="0" fontId="22" fillId="33" borderId="40" xfId="0" applyFont="1" applyFill="1" applyBorder="1" applyAlignment="1">
      <alignment/>
    </xf>
    <xf numFmtId="49" fontId="22" fillId="33" borderId="41" xfId="0" applyNumberFormat="1" applyFont="1" applyFill="1" applyBorder="1" applyAlignment="1">
      <alignment horizontal="right"/>
    </xf>
    <xf numFmtId="49" fontId="22" fillId="33" borderId="25" xfId="0" applyNumberFormat="1" applyFont="1" applyFill="1" applyBorder="1" applyAlignment="1">
      <alignment horizontal="right"/>
    </xf>
    <xf numFmtId="0" fontId="22" fillId="33" borderId="42" xfId="0" applyFont="1" applyFill="1" applyBorder="1" applyAlignment="1">
      <alignment/>
    </xf>
    <xf numFmtId="0" fontId="22" fillId="33" borderId="17" xfId="0" applyFont="1" applyFill="1" applyBorder="1" applyAlignment="1">
      <alignment horizontal="center" vertical="center"/>
    </xf>
    <xf numFmtId="2" fontId="22" fillId="33" borderId="18" xfId="0" applyNumberFormat="1" applyFont="1" applyFill="1" applyBorder="1" applyAlignment="1">
      <alignment vertical="center"/>
    </xf>
    <xf numFmtId="1" fontId="22" fillId="33" borderId="18" xfId="0" applyNumberFormat="1" applyFont="1" applyFill="1" applyBorder="1" applyAlignment="1">
      <alignment vertical="center"/>
    </xf>
    <xf numFmtId="166" fontId="22" fillId="33" borderId="18" xfId="0" applyNumberFormat="1" applyFont="1" applyFill="1" applyBorder="1" applyAlignment="1">
      <alignment vertical="center"/>
    </xf>
    <xf numFmtId="166" fontId="22" fillId="33" borderId="19" xfId="0" applyNumberFormat="1" applyFont="1" applyFill="1" applyBorder="1" applyAlignment="1">
      <alignment vertical="center"/>
    </xf>
    <xf numFmtId="172" fontId="0" fillId="0" borderId="20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22" fillId="0" borderId="20" xfId="0" applyNumberFormat="1" applyFont="1" applyBorder="1" applyAlignment="1">
      <alignment horizontal="center" vertical="center"/>
    </xf>
    <xf numFmtId="172" fontId="22" fillId="33" borderId="20" xfId="0" applyNumberFormat="1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>
      <alignment horizontal="center" vertical="center"/>
    </xf>
    <xf numFmtId="172" fontId="22" fillId="33" borderId="18" xfId="0" applyNumberFormat="1" applyFont="1" applyFill="1" applyBorder="1" applyAlignment="1">
      <alignment horizontal="center" vertical="center"/>
    </xf>
    <xf numFmtId="172" fontId="22" fillId="0" borderId="18" xfId="0" applyNumberFormat="1" applyFont="1" applyFill="1" applyBorder="1" applyAlignment="1">
      <alignment horizontal="center" vertical="center"/>
    </xf>
    <xf numFmtId="172" fontId="22" fillId="33" borderId="24" xfId="0" applyNumberFormat="1" applyFont="1" applyFill="1" applyBorder="1" applyAlignment="1">
      <alignment horizontal="center" vertical="center"/>
    </xf>
    <xf numFmtId="0" fontId="23" fillId="32" borderId="43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right" vertical="center"/>
    </xf>
    <xf numFmtId="1" fontId="0" fillId="0" borderId="20" xfId="0" applyNumberFormat="1" applyBorder="1" applyAlignment="1">
      <alignment horizontal="right" vertical="center"/>
    </xf>
    <xf numFmtId="49" fontId="0" fillId="0" borderId="22" xfId="0" applyNumberFormat="1" applyFont="1" applyBorder="1" applyAlignment="1">
      <alignment/>
    </xf>
    <xf numFmtId="0" fontId="43" fillId="32" borderId="1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wrapText="1"/>
    </xf>
    <xf numFmtId="0" fontId="46" fillId="32" borderId="4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32" borderId="45" xfId="0" applyFont="1" applyFill="1" applyBorder="1" applyAlignment="1">
      <alignment horizontal="center" vertical="center"/>
    </xf>
    <xf numFmtId="0" fontId="46" fillId="32" borderId="2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wrapText="1"/>
    </xf>
    <xf numFmtId="0" fontId="43" fillId="32" borderId="17" xfId="0" applyFont="1" applyFill="1" applyBorder="1" applyAlignment="1">
      <alignment horizontal="center" vertical="center"/>
    </xf>
    <xf numFmtId="0" fontId="43" fillId="32" borderId="18" xfId="0" applyFont="1" applyFill="1" applyBorder="1" applyAlignment="1">
      <alignment horizontal="center" vertical="center"/>
    </xf>
    <xf numFmtId="0" fontId="47" fillId="32" borderId="46" xfId="0" applyFont="1" applyFill="1" applyBorder="1" applyAlignment="1">
      <alignment horizontal="center"/>
    </xf>
    <xf numFmtId="0" fontId="47" fillId="32" borderId="47" xfId="0" applyFont="1" applyFill="1" applyBorder="1" applyAlignment="1">
      <alignment horizontal="center"/>
    </xf>
    <xf numFmtId="0" fontId="23" fillId="0" borderId="35" xfId="0" applyFont="1" applyBorder="1" applyAlignment="1">
      <alignment horizontal="center" wrapText="1"/>
    </xf>
    <xf numFmtId="0" fontId="45" fillId="32" borderId="48" xfId="0" applyFont="1" applyFill="1" applyBorder="1" applyAlignment="1">
      <alignment horizontal="center"/>
    </xf>
    <xf numFmtId="0" fontId="45" fillId="32" borderId="22" xfId="0" applyFont="1" applyFill="1" applyBorder="1" applyAlignment="1">
      <alignment horizontal="center"/>
    </xf>
    <xf numFmtId="0" fontId="23" fillId="0" borderId="30" xfId="0" applyFont="1" applyBorder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1" fontId="0" fillId="0" borderId="18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" fontId="0" fillId="0" borderId="19" xfId="0" applyNumberFormat="1" applyFill="1" applyBorder="1" applyAlignment="1">
      <alignment vertical="center"/>
    </xf>
    <xf numFmtId="0" fontId="0" fillId="0" borderId="49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2" sqref="E2:E25"/>
    </sheetView>
  </sheetViews>
  <sheetFormatPr defaultColWidth="9.140625" defaultRowHeight="12.75"/>
  <cols>
    <col min="1" max="1" width="5.7109375" style="0" customWidth="1"/>
    <col min="2" max="3" width="9.7109375" style="0" customWidth="1"/>
    <col min="4" max="4" width="6.7109375" style="0" customWidth="1"/>
    <col min="5" max="5" width="55.7109375" style="0" customWidth="1"/>
  </cols>
  <sheetData>
    <row r="1" spans="1:5" ht="29.25" customHeight="1" thickBot="1">
      <c r="A1" s="6" t="s">
        <v>61</v>
      </c>
      <c r="B1" s="5" t="s">
        <v>63</v>
      </c>
      <c r="C1" s="5" t="s">
        <v>62</v>
      </c>
      <c r="D1" s="5" t="s">
        <v>59</v>
      </c>
      <c r="E1" s="7" t="s">
        <v>0</v>
      </c>
    </row>
    <row r="2" spans="1:5" ht="12.75">
      <c r="A2" s="8" t="s">
        <v>15</v>
      </c>
      <c r="B2" s="9" t="s">
        <v>13</v>
      </c>
      <c r="C2" s="10">
        <v>1.22</v>
      </c>
      <c r="D2" s="9" t="s">
        <v>58</v>
      </c>
      <c r="E2" s="11" t="s">
        <v>44</v>
      </c>
    </row>
    <row r="3" spans="1:5" ht="12.75">
      <c r="A3" s="12" t="s">
        <v>5</v>
      </c>
      <c r="B3" s="13" t="s">
        <v>13</v>
      </c>
      <c r="C3" s="14">
        <v>0.46</v>
      </c>
      <c r="D3" s="13" t="s">
        <v>58</v>
      </c>
      <c r="E3" s="15" t="s">
        <v>16</v>
      </c>
    </row>
    <row r="4" spans="1:5" ht="12.75">
      <c r="A4" s="12" t="s">
        <v>17</v>
      </c>
      <c r="B4" s="13" t="s">
        <v>13</v>
      </c>
      <c r="C4" s="14">
        <v>0.4</v>
      </c>
      <c r="D4" s="13" t="s">
        <v>58</v>
      </c>
      <c r="E4" s="16" t="s">
        <v>45</v>
      </c>
    </row>
    <row r="5" spans="1:5" ht="12.75">
      <c r="A5" s="12" t="s">
        <v>10</v>
      </c>
      <c r="B5" s="13" t="s">
        <v>13</v>
      </c>
      <c r="C5" s="14">
        <v>0.41</v>
      </c>
      <c r="D5" s="13" t="s">
        <v>58</v>
      </c>
      <c r="E5" s="16" t="s">
        <v>49</v>
      </c>
    </row>
    <row r="6" spans="1:5" ht="12.75">
      <c r="A6" s="12" t="s">
        <v>3</v>
      </c>
      <c r="B6" s="13" t="s">
        <v>13</v>
      </c>
      <c r="C6" s="14">
        <v>0.34</v>
      </c>
      <c r="D6" s="13" t="s">
        <v>58</v>
      </c>
      <c r="E6" s="15" t="s">
        <v>46</v>
      </c>
    </row>
    <row r="7" spans="1:5" ht="12.75">
      <c r="A7" s="12" t="s">
        <v>4</v>
      </c>
      <c r="B7" s="13" t="s">
        <v>13</v>
      </c>
      <c r="C7" s="14">
        <v>0.34</v>
      </c>
      <c r="D7" s="13" t="s">
        <v>58</v>
      </c>
      <c r="E7" s="15" t="s">
        <v>64</v>
      </c>
    </row>
    <row r="8" spans="1:5" ht="12.75">
      <c r="A8" s="12" t="s">
        <v>6</v>
      </c>
      <c r="B8" s="13" t="s">
        <v>13</v>
      </c>
      <c r="C8" s="14">
        <v>0.3</v>
      </c>
      <c r="D8" s="13" t="s">
        <v>58</v>
      </c>
      <c r="E8" s="15" t="s">
        <v>18</v>
      </c>
    </row>
    <row r="9" spans="1:5" ht="12.75">
      <c r="A9" s="12" t="s">
        <v>9</v>
      </c>
      <c r="B9" s="13" t="s">
        <v>13</v>
      </c>
      <c r="C9" s="14">
        <v>0.29</v>
      </c>
      <c r="D9" s="13" t="s">
        <v>58</v>
      </c>
      <c r="E9" s="15" t="s">
        <v>19</v>
      </c>
    </row>
    <row r="10" spans="1:5" ht="12.75">
      <c r="A10" s="12" t="s">
        <v>20</v>
      </c>
      <c r="B10" s="13" t="s">
        <v>13</v>
      </c>
      <c r="C10" s="14">
        <v>0.21</v>
      </c>
      <c r="D10" s="13" t="s">
        <v>58</v>
      </c>
      <c r="E10" s="15" t="s">
        <v>21</v>
      </c>
    </row>
    <row r="11" spans="1:5" ht="12.75">
      <c r="A11" s="12" t="s">
        <v>2</v>
      </c>
      <c r="B11" s="13" t="s">
        <v>13</v>
      </c>
      <c r="C11" s="14">
        <v>0.32</v>
      </c>
      <c r="D11" s="13" t="s">
        <v>58</v>
      </c>
      <c r="E11" s="15" t="s">
        <v>22</v>
      </c>
    </row>
    <row r="12" spans="1:5" ht="12.75">
      <c r="A12" s="12" t="s">
        <v>23</v>
      </c>
      <c r="B12" s="13" t="s">
        <v>13</v>
      </c>
      <c r="C12" s="14">
        <v>0.08</v>
      </c>
      <c r="D12" s="13" t="s">
        <v>58</v>
      </c>
      <c r="E12" s="15" t="s">
        <v>24</v>
      </c>
    </row>
    <row r="13" spans="1:5" ht="12.75">
      <c r="A13" s="12" t="s">
        <v>8</v>
      </c>
      <c r="B13" s="13" t="s">
        <v>13</v>
      </c>
      <c r="C13" s="14">
        <v>0.08</v>
      </c>
      <c r="D13" s="13" t="s">
        <v>58</v>
      </c>
      <c r="E13" s="15" t="s">
        <v>25</v>
      </c>
    </row>
    <row r="14" spans="1:5" ht="12.75">
      <c r="A14" s="12" t="s">
        <v>26</v>
      </c>
      <c r="B14" s="13" t="s">
        <v>13</v>
      </c>
      <c r="C14" s="14">
        <v>0</v>
      </c>
      <c r="D14" s="13" t="s">
        <v>58</v>
      </c>
      <c r="E14" s="15" t="s">
        <v>47</v>
      </c>
    </row>
    <row r="15" spans="1:5" ht="12.75">
      <c r="A15" s="12" t="s">
        <v>27</v>
      </c>
      <c r="B15" s="17" t="s">
        <v>14</v>
      </c>
      <c r="C15" s="14">
        <v>15.15</v>
      </c>
      <c r="D15" s="13" t="s">
        <v>58</v>
      </c>
      <c r="E15" s="15" t="s">
        <v>57</v>
      </c>
    </row>
    <row r="16" spans="1:5" ht="12.75">
      <c r="A16" s="12" t="s">
        <v>1</v>
      </c>
      <c r="B16" s="13" t="s">
        <v>14</v>
      </c>
      <c r="C16" s="14">
        <v>14.99</v>
      </c>
      <c r="D16" s="13" t="s">
        <v>58</v>
      </c>
      <c r="E16" s="15" t="s">
        <v>28</v>
      </c>
    </row>
    <row r="17" spans="1:5" ht="12.75">
      <c r="A17" s="12" t="s">
        <v>30</v>
      </c>
      <c r="B17" s="13" t="s">
        <v>29</v>
      </c>
      <c r="C17" s="14">
        <v>0.48</v>
      </c>
      <c r="D17" s="13" t="s">
        <v>58</v>
      </c>
      <c r="E17" s="15" t="s">
        <v>31</v>
      </c>
    </row>
    <row r="18" spans="1:5" ht="12.75">
      <c r="A18" s="12" t="s">
        <v>11</v>
      </c>
      <c r="B18" s="13" t="s">
        <v>29</v>
      </c>
      <c r="C18" s="14">
        <v>0.48</v>
      </c>
      <c r="D18" s="13" t="s">
        <v>58</v>
      </c>
      <c r="E18" s="15" t="s">
        <v>32</v>
      </c>
    </row>
    <row r="19" spans="1:5" ht="12.75">
      <c r="A19" s="12" t="s">
        <v>12</v>
      </c>
      <c r="B19" s="13" t="s">
        <v>29</v>
      </c>
      <c r="C19" s="14">
        <v>0.61</v>
      </c>
      <c r="D19" s="13" t="s">
        <v>58</v>
      </c>
      <c r="E19" s="15" t="s">
        <v>33</v>
      </c>
    </row>
    <row r="20" spans="1:5" ht="12.75">
      <c r="A20" s="12" t="s">
        <v>34</v>
      </c>
      <c r="B20" s="13" t="s">
        <v>29</v>
      </c>
      <c r="C20" s="14">
        <v>0.61</v>
      </c>
      <c r="D20" s="13" t="s">
        <v>58</v>
      </c>
      <c r="E20" s="15" t="s">
        <v>35</v>
      </c>
    </row>
    <row r="21" spans="1:5" ht="12.75">
      <c r="A21" s="12" t="s">
        <v>36</v>
      </c>
      <c r="B21" s="13" t="s">
        <v>29</v>
      </c>
      <c r="C21" s="14">
        <v>0.8</v>
      </c>
      <c r="D21" s="13" t="s">
        <v>58</v>
      </c>
      <c r="E21" s="15" t="s">
        <v>37</v>
      </c>
    </row>
    <row r="22" spans="1:5" ht="12.75">
      <c r="A22" s="12" t="s">
        <v>38</v>
      </c>
      <c r="B22" s="13" t="s">
        <v>39</v>
      </c>
      <c r="C22" s="14">
        <v>8.8</v>
      </c>
      <c r="D22" s="13" t="s">
        <v>58</v>
      </c>
      <c r="E22" s="15" t="s">
        <v>40</v>
      </c>
    </row>
    <row r="23" spans="1:5" ht="12.75">
      <c r="A23" s="12" t="s">
        <v>7</v>
      </c>
      <c r="B23" s="13" t="s">
        <v>39</v>
      </c>
      <c r="C23" s="14">
        <v>8.21</v>
      </c>
      <c r="D23" s="13" t="s">
        <v>58</v>
      </c>
      <c r="E23" s="15" t="s">
        <v>48</v>
      </c>
    </row>
    <row r="24" spans="1:5" ht="12.75">
      <c r="A24" s="12" t="s">
        <v>41</v>
      </c>
      <c r="B24" s="13" t="s">
        <v>42</v>
      </c>
      <c r="C24" s="14">
        <v>0.07</v>
      </c>
      <c r="D24" s="13" t="s">
        <v>58</v>
      </c>
      <c r="E24" s="15" t="s">
        <v>43</v>
      </c>
    </row>
    <row r="25" spans="1:5" ht="12.75" customHeight="1" thickBot="1">
      <c r="A25" s="12" t="s">
        <v>56</v>
      </c>
      <c r="B25" s="13" t="s">
        <v>60</v>
      </c>
      <c r="C25" s="14">
        <v>14.99</v>
      </c>
      <c r="D25" s="18" t="s">
        <v>58</v>
      </c>
      <c r="E25" s="15" t="s">
        <v>65</v>
      </c>
    </row>
    <row r="26" spans="1:5" ht="12.75">
      <c r="A26" s="3"/>
      <c r="B26" s="3"/>
      <c r="C26" s="3"/>
      <c r="D26" s="3"/>
      <c r="E26" s="4"/>
    </row>
    <row r="27" spans="1:5" ht="12.75">
      <c r="A27" s="2"/>
      <c r="B27" s="2"/>
      <c r="C27" s="2"/>
      <c r="D27" s="2"/>
      <c r="E27" s="1"/>
    </row>
    <row r="28" spans="1:5" ht="12.75">
      <c r="A28" s="2"/>
      <c r="B28" s="2"/>
      <c r="C28" s="2"/>
      <c r="D28" s="2"/>
      <c r="E28" s="1"/>
    </row>
    <row r="29" spans="1:5" ht="12.75">
      <c r="A29" s="2"/>
      <c r="B29" s="2"/>
      <c r="C29" s="2"/>
      <c r="D29" s="2"/>
      <c r="E29" s="1"/>
    </row>
    <row r="30" spans="1:5" ht="12.75">
      <c r="A30" s="2"/>
      <c r="B30" s="2"/>
      <c r="C30" s="2"/>
      <c r="D30" s="2"/>
      <c r="E30" s="1"/>
    </row>
    <row r="31" spans="1:5" ht="12.75">
      <c r="A31" s="2"/>
      <c r="B31" s="2"/>
      <c r="C31" s="2"/>
      <c r="D31" s="2"/>
      <c r="E31" s="1"/>
    </row>
    <row r="32" spans="1:5" ht="12.75">
      <c r="A32" s="2"/>
      <c r="B32" s="2"/>
      <c r="C32" s="2"/>
      <c r="D32" s="2"/>
      <c r="E32" s="1"/>
    </row>
    <row r="33" spans="1:5" ht="12.75">
      <c r="A33" s="2"/>
      <c r="B33" s="2"/>
      <c r="C33" s="2"/>
      <c r="D33" s="2"/>
      <c r="E33" s="1"/>
    </row>
    <row r="34" spans="1:5" ht="12.75">
      <c r="A34" s="2"/>
      <c r="B34" s="2"/>
      <c r="C34" s="2"/>
      <c r="D34" s="2"/>
      <c r="E34" s="1"/>
    </row>
    <row r="35" spans="1:5" ht="12.75">
      <c r="A35" s="2"/>
      <c r="B35" s="2"/>
      <c r="C35" s="2"/>
      <c r="D35" s="2"/>
      <c r="E35" s="1"/>
    </row>
  </sheetData>
  <sheetProtection/>
  <printOptions/>
  <pageMargins left="0.65" right="0" top="0.44" bottom="0.36" header="0.07" footer="0.11"/>
  <pageSetup horizontalDpi="300" verticalDpi="300" orientation="portrait" r:id="rId1"/>
  <headerFooter alignWithMargins="0">
    <oddHeader>&amp;C&amp;"Arial,Bold"&amp;14LINCOLN PARISH # 31</oddHeader>
    <oddFooter>&amp;C&amp;"Arial,Bold"&amp;8&amp;P OF &amp;N&amp;R&amp;"Arial,Bold"&amp;8REV 05/15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2" width="6.7109375" style="0" customWidth="1"/>
    <col min="3" max="3" width="16.00390625" style="0" customWidth="1"/>
    <col min="4" max="4" width="17.28125" style="0" customWidth="1"/>
    <col min="5" max="5" width="15.28125" style="0" customWidth="1"/>
    <col min="6" max="6" width="38.00390625" style="0" customWidth="1"/>
    <col min="7" max="7" width="37.8515625" style="0" customWidth="1"/>
    <col min="8" max="9" width="9.7109375" style="0" customWidth="1"/>
    <col min="10" max="10" width="11.7109375" style="0" customWidth="1"/>
    <col min="11" max="11" width="9.7109375" style="0" customWidth="1"/>
    <col min="12" max="12" width="10.8515625" style="0" customWidth="1"/>
    <col min="13" max="13" width="12.00390625" style="0" customWidth="1"/>
    <col min="14" max="14" width="17.57421875" style="0" customWidth="1"/>
    <col min="15" max="15" width="15.421875" style="0" customWidth="1"/>
  </cols>
  <sheetData>
    <row r="1" spans="1:15" ht="26.25">
      <c r="A1" s="162" t="s">
        <v>289</v>
      </c>
      <c r="B1" s="160"/>
      <c r="C1" s="160"/>
      <c r="D1" s="160"/>
      <c r="E1" s="160"/>
      <c r="F1" s="160"/>
      <c r="G1" s="160"/>
      <c r="H1" s="160"/>
      <c r="I1" s="160"/>
      <c r="J1" s="160"/>
      <c r="K1" s="163"/>
      <c r="O1" s="159" t="s">
        <v>147</v>
      </c>
    </row>
    <row r="2" spans="1:15" s="19" customFormat="1" ht="19.5" customHeight="1">
      <c r="A2" s="165" t="s">
        <v>86</v>
      </c>
      <c r="B2" s="166"/>
      <c r="C2" s="71" t="s">
        <v>290</v>
      </c>
      <c r="D2" s="71" t="s">
        <v>291</v>
      </c>
      <c r="E2" s="71" t="s">
        <v>292</v>
      </c>
      <c r="F2" s="71" t="s">
        <v>293</v>
      </c>
      <c r="G2" s="71" t="s">
        <v>294</v>
      </c>
      <c r="H2" s="72" t="s">
        <v>80</v>
      </c>
      <c r="I2" s="73" t="s">
        <v>295</v>
      </c>
      <c r="J2" s="74" t="s">
        <v>76</v>
      </c>
      <c r="K2" s="75" t="s">
        <v>77</v>
      </c>
      <c r="L2" s="76" t="s">
        <v>82</v>
      </c>
      <c r="M2" s="76" t="s">
        <v>83</v>
      </c>
      <c r="N2" s="76" t="s">
        <v>284</v>
      </c>
      <c r="O2" s="164"/>
    </row>
    <row r="3" spans="1:24" s="19" customFormat="1" ht="19.5" customHeight="1">
      <c r="A3" s="80">
        <v>31</v>
      </c>
      <c r="B3" s="144">
        <v>4</v>
      </c>
      <c r="C3" s="77" t="s">
        <v>146</v>
      </c>
      <c r="D3" s="29" t="s">
        <v>72</v>
      </c>
      <c r="E3" s="30" t="s">
        <v>91</v>
      </c>
      <c r="F3" s="30" t="s">
        <v>119</v>
      </c>
      <c r="G3" s="30" t="s">
        <v>135</v>
      </c>
      <c r="H3" s="21" t="s">
        <v>14</v>
      </c>
      <c r="I3" s="23">
        <v>15.08</v>
      </c>
      <c r="J3" s="24">
        <v>0</v>
      </c>
      <c r="K3" s="33">
        <v>1</v>
      </c>
      <c r="L3" s="38">
        <v>32.52379</v>
      </c>
      <c r="M3" s="39">
        <v>-92.64122</v>
      </c>
      <c r="N3" s="31" t="s">
        <v>143</v>
      </c>
      <c r="O3" s="21" t="s">
        <v>58</v>
      </c>
      <c r="P3" s="181"/>
      <c r="Q3"/>
      <c r="R3"/>
      <c r="S3"/>
      <c r="T3"/>
      <c r="U3"/>
      <c r="V3"/>
      <c r="W3"/>
      <c r="X3"/>
    </row>
    <row r="4" spans="1:24" s="19" customFormat="1" ht="19.5" customHeight="1">
      <c r="A4" s="80">
        <v>31</v>
      </c>
      <c r="B4" s="144">
        <v>5</v>
      </c>
      <c r="C4" s="77" t="s">
        <v>146</v>
      </c>
      <c r="D4" s="29" t="s">
        <v>72</v>
      </c>
      <c r="E4" s="30" t="s">
        <v>91</v>
      </c>
      <c r="F4" s="30" t="s">
        <v>119</v>
      </c>
      <c r="G4" s="30" t="s">
        <v>121</v>
      </c>
      <c r="H4" s="22" t="s">
        <v>13</v>
      </c>
      <c r="I4" s="23">
        <v>0</v>
      </c>
      <c r="J4" s="24">
        <v>0</v>
      </c>
      <c r="K4" s="33">
        <v>1</v>
      </c>
      <c r="L4" s="38">
        <v>32.52368</v>
      </c>
      <c r="M4" s="39">
        <v>-92.63963</v>
      </c>
      <c r="N4" s="31" t="s">
        <v>143</v>
      </c>
      <c r="O4" s="21" t="s">
        <v>58</v>
      </c>
      <c r="P4"/>
      <c r="Q4"/>
      <c r="R4"/>
      <c r="S4"/>
      <c r="T4"/>
      <c r="U4"/>
      <c r="V4"/>
      <c r="W4" s="173"/>
      <c r="X4" s="173"/>
    </row>
    <row r="5" spans="1:24" s="19" customFormat="1" ht="19.5" customHeight="1">
      <c r="A5" s="80">
        <v>31</v>
      </c>
      <c r="B5" s="144">
        <v>6</v>
      </c>
      <c r="C5" s="77" t="s">
        <v>146</v>
      </c>
      <c r="D5" s="29" t="s">
        <v>72</v>
      </c>
      <c r="E5" s="30" t="s">
        <v>91</v>
      </c>
      <c r="F5" s="30" t="s">
        <v>119</v>
      </c>
      <c r="G5" s="30" t="s">
        <v>120</v>
      </c>
      <c r="H5" s="21" t="s">
        <v>13</v>
      </c>
      <c r="I5" s="23">
        <v>0</v>
      </c>
      <c r="J5" s="24">
        <v>0</v>
      </c>
      <c r="K5" s="33">
        <v>1</v>
      </c>
      <c r="L5" s="38">
        <v>32.523677</v>
      </c>
      <c r="M5" s="39">
        <v>-92.63844</v>
      </c>
      <c r="N5" s="31" t="s">
        <v>143</v>
      </c>
      <c r="O5" s="21" t="s">
        <v>58</v>
      </c>
      <c r="P5" s="181"/>
      <c r="Q5"/>
      <c r="R5"/>
      <c r="S5"/>
      <c r="T5"/>
      <c r="U5"/>
      <c r="V5"/>
      <c r="W5"/>
      <c r="X5"/>
    </row>
    <row r="6" spans="1:22" s="19" customFormat="1" ht="19.5" customHeight="1">
      <c r="A6" s="80">
        <v>31</v>
      </c>
      <c r="B6" s="144">
        <v>7</v>
      </c>
      <c r="C6" s="77" t="s">
        <v>146</v>
      </c>
      <c r="D6" s="29" t="s">
        <v>72</v>
      </c>
      <c r="E6" s="30" t="s">
        <v>91</v>
      </c>
      <c r="F6" s="30" t="s">
        <v>118</v>
      </c>
      <c r="G6" s="30" t="s">
        <v>134</v>
      </c>
      <c r="H6" s="21" t="s">
        <v>13</v>
      </c>
      <c r="I6" s="23">
        <v>0.14</v>
      </c>
      <c r="J6" s="24">
        <v>0</v>
      </c>
      <c r="K6" s="33">
        <v>1</v>
      </c>
      <c r="L6" s="38">
        <v>32.52563</v>
      </c>
      <c r="M6" s="39">
        <v>-92.63834</v>
      </c>
      <c r="N6" s="31" t="s">
        <v>143</v>
      </c>
      <c r="O6" s="21" t="s">
        <v>58</v>
      </c>
      <c r="P6" s="181"/>
      <c r="Q6"/>
      <c r="R6"/>
      <c r="S6"/>
      <c r="T6"/>
      <c r="U6"/>
      <c r="V6"/>
    </row>
    <row r="7" spans="1:22" s="19" customFormat="1" ht="19.5" customHeight="1">
      <c r="A7" s="80">
        <v>31</v>
      </c>
      <c r="B7" s="144">
        <v>9</v>
      </c>
      <c r="C7" s="77" t="s">
        <v>146</v>
      </c>
      <c r="D7" s="29" t="s">
        <v>72</v>
      </c>
      <c r="E7" s="30" t="s">
        <v>91</v>
      </c>
      <c r="F7" s="30" t="s">
        <v>118</v>
      </c>
      <c r="G7" s="30" t="s">
        <v>131</v>
      </c>
      <c r="H7" s="21" t="s">
        <v>13</v>
      </c>
      <c r="I7" s="23">
        <v>0.42</v>
      </c>
      <c r="J7" s="24">
        <v>0</v>
      </c>
      <c r="K7" s="33">
        <v>1</v>
      </c>
      <c r="L7" s="38">
        <v>32.5297</v>
      </c>
      <c r="M7" s="39">
        <v>-92.63802</v>
      </c>
      <c r="N7" s="31" t="s">
        <v>143</v>
      </c>
      <c r="O7" s="21" t="s">
        <v>58</v>
      </c>
      <c r="P7" s="181"/>
      <c r="Q7"/>
      <c r="R7"/>
      <c r="S7"/>
      <c r="T7"/>
      <c r="U7"/>
      <c r="V7"/>
    </row>
    <row r="8" spans="1:22" s="19" customFormat="1" ht="19.5" customHeight="1">
      <c r="A8" s="80">
        <v>31</v>
      </c>
      <c r="B8" s="144">
        <v>10</v>
      </c>
      <c r="C8" s="77" t="s">
        <v>146</v>
      </c>
      <c r="D8" s="29" t="s">
        <v>72</v>
      </c>
      <c r="E8" s="30" t="s">
        <v>91</v>
      </c>
      <c r="F8" s="30" t="s">
        <v>118</v>
      </c>
      <c r="G8" s="30" t="s">
        <v>130</v>
      </c>
      <c r="H8" s="21" t="s">
        <v>13</v>
      </c>
      <c r="I8" s="23">
        <v>0.46</v>
      </c>
      <c r="J8" s="24">
        <v>0</v>
      </c>
      <c r="K8" s="33">
        <v>1</v>
      </c>
      <c r="L8" s="38">
        <v>32.53042</v>
      </c>
      <c r="M8" s="39">
        <v>-92.63797</v>
      </c>
      <c r="N8" s="31" t="s">
        <v>143</v>
      </c>
      <c r="O8" s="21" t="s">
        <v>58</v>
      </c>
      <c r="P8"/>
      <c r="Q8"/>
      <c r="R8"/>
      <c r="S8"/>
      <c r="T8"/>
      <c r="U8"/>
      <c r="V8"/>
    </row>
    <row r="9" spans="1:22" s="19" customFormat="1" ht="19.5" customHeight="1">
      <c r="A9" s="80">
        <v>31</v>
      </c>
      <c r="B9" s="144">
        <v>11</v>
      </c>
      <c r="C9" s="77" t="s">
        <v>146</v>
      </c>
      <c r="D9" s="29" t="s">
        <v>72</v>
      </c>
      <c r="E9" s="30" t="s">
        <v>91</v>
      </c>
      <c r="F9" s="30" t="s">
        <v>116</v>
      </c>
      <c r="G9" s="30" t="s">
        <v>120</v>
      </c>
      <c r="H9" s="21" t="s">
        <v>13</v>
      </c>
      <c r="I9" s="23">
        <v>0.55</v>
      </c>
      <c r="J9" s="24">
        <v>0</v>
      </c>
      <c r="K9" s="33">
        <v>1</v>
      </c>
      <c r="L9" s="38">
        <v>32.531401</v>
      </c>
      <c r="M9" s="39">
        <v>-92.637634</v>
      </c>
      <c r="N9" s="31" t="s">
        <v>143</v>
      </c>
      <c r="O9" s="21" t="s">
        <v>58</v>
      </c>
      <c r="P9" s="183"/>
      <c r="Q9"/>
      <c r="R9"/>
      <c r="S9"/>
      <c r="T9"/>
      <c r="U9"/>
      <c r="V9"/>
    </row>
    <row r="10" spans="1:22" s="19" customFormat="1" ht="19.5" customHeight="1">
      <c r="A10" s="80">
        <v>31</v>
      </c>
      <c r="B10" s="144">
        <v>12</v>
      </c>
      <c r="C10" s="77" t="s">
        <v>146</v>
      </c>
      <c r="D10" s="29" t="s">
        <v>72</v>
      </c>
      <c r="E10" s="30" t="s">
        <v>91</v>
      </c>
      <c r="F10" s="30" t="s">
        <v>116</v>
      </c>
      <c r="G10" s="30" t="s">
        <v>129</v>
      </c>
      <c r="H10" s="21" t="s">
        <v>13</v>
      </c>
      <c r="I10" s="23">
        <v>0.61</v>
      </c>
      <c r="J10" s="156">
        <v>0</v>
      </c>
      <c r="K10" s="33">
        <v>1</v>
      </c>
      <c r="L10" s="38">
        <v>32.531355</v>
      </c>
      <c r="M10" s="39">
        <v>-92.636605</v>
      </c>
      <c r="N10" s="31" t="s">
        <v>143</v>
      </c>
      <c r="O10" s="21" t="s">
        <v>58</v>
      </c>
      <c r="P10"/>
      <c r="Q10"/>
      <c r="R10"/>
      <c r="S10"/>
      <c r="T10"/>
      <c r="U10"/>
      <c r="V10"/>
    </row>
    <row r="11" spans="1:22" s="19" customFormat="1" ht="19.5" customHeight="1">
      <c r="A11" s="80">
        <v>31</v>
      </c>
      <c r="B11" s="144">
        <v>15</v>
      </c>
      <c r="C11" s="77" t="s">
        <v>146</v>
      </c>
      <c r="D11" s="29" t="s">
        <v>72</v>
      </c>
      <c r="E11" s="30" t="s">
        <v>91</v>
      </c>
      <c r="F11" s="30" t="s">
        <v>116</v>
      </c>
      <c r="G11" s="30" t="s">
        <v>121</v>
      </c>
      <c r="H11" s="21" t="s">
        <v>13</v>
      </c>
      <c r="I11" s="23">
        <v>0.53</v>
      </c>
      <c r="J11" s="24">
        <v>0</v>
      </c>
      <c r="K11" s="33">
        <v>1</v>
      </c>
      <c r="L11" s="157" t="s">
        <v>287</v>
      </c>
      <c r="M11" s="40" t="s">
        <v>288</v>
      </c>
      <c r="N11" s="31" t="s">
        <v>143</v>
      </c>
      <c r="O11" s="21" t="s">
        <v>58</v>
      </c>
      <c r="P11" s="183"/>
      <c r="Q11"/>
      <c r="R11"/>
      <c r="S11"/>
      <c r="T11"/>
      <c r="U11"/>
      <c r="V11"/>
    </row>
    <row r="12" spans="1:22" s="19" customFormat="1" ht="19.5" customHeight="1">
      <c r="A12" s="80">
        <v>31</v>
      </c>
      <c r="B12" s="144">
        <v>16</v>
      </c>
      <c r="C12" s="77" t="s">
        <v>146</v>
      </c>
      <c r="D12" s="29" t="s">
        <v>72</v>
      </c>
      <c r="E12" s="30" t="s">
        <v>91</v>
      </c>
      <c r="F12" s="30" t="s">
        <v>117</v>
      </c>
      <c r="G12" s="30" t="s">
        <v>130</v>
      </c>
      <c r="H12" s="21" t="s">
        <v>13</v>
      </c>
      <c r="I12" s="23">
        <v>0.46</v>
      </c>
      <c r="J12" s="24">
        <v>0</v>
      </c>
      <c r="K12" s="33">
        <v>1</v>
      </c>
      <c r="L12" s="38">
        <v>32.53047</v>
      </c>
      <c r="M12" s="39">
        <v>-92.63916</v>
      </c>
      <c r="N12" s="31" t="s">
        <v>143</v>
      </c>
      <c r="O12" s="21" t="s">
        <v>58</v>
      </c>
      <c r="P12" s="183"/>
      <c r="Q12"/>
      <c r="R12"/>
      <c r="S12"/>
      <c r="T12"/>
      <c r="U12"/>
      <c r="V12"/>
    </row>
    <row r="13" spans="1:22" s="19" customFormat="1" ht="19.5" customHeight="1">
      <c r="A13" s="80">
        <v>31</v>
      </c>
      <c r="B13" s="144">
        <v>17</v>
      </c>
      <c r="C13" s="77" t="s">
        <v>146</v>
      </c>
      <c r="D13" s="29" t="s">
        <v>72</v>
      </c>
      <c r="E13" s="30" t="s">
        <v>91</v>
      </c>
      <c r="F13" s="30" t="s">
        <v>117</v>
      </c>
      <c r="G13" s="30" t="s">
        <v>131</v>
      </c>
      <c r="H13" s="21" t="s">
        <v>13</v>
      </c>
      <c r="I13" s="23">
        <v>0.41</v>
      </c>
      <c r="J13" s="24">
        <v>0</v>
      </c>
      <c r="K13" s="33">
        <v>1</v>
      </c>
      <c r="L13" s="38">
        <v>32.52969</v>
      </c>
      <c r="M13" s="39">
        <v>-92.63926</v>
      </c>
      <c r="N13" s="31" t="s">
        <v>143</v>
      </c>
      <c r="O13" s="21" t="s">
        <v>58</v>
      </c>
      <c r="P13"/>
      <c r="Q13" s="173" t="s">
        <v>150</v>
      </c>
      <c r="R13" s="173"/>
      <c r="S13" s="173"/>
      <c r="T13" s="173" t="s">
        <v>153</v>
      </c>
      <c r="U13" s="173"/>
      <c r="V13" s="173"/>
    </row>
    <row r="14" spans="1:22" s="19" customFormat="1" ht="19.5" customHeight="1">
      <c r="A14" s="88">
        <v>31</v>
      </c>
      <c r="B14" s="145">
        <v>18</v>
      </c>
      <c r="C14" s="89" t="s">
        <v>146</v>
      </c>
      <c r="D14" s="176" t="s">
        <v>72</v>
      </c>
      <c r="E14" s="177" t="s">
        <v>91</v>
      </c>
      <c r="F14" s="177" t="s">
        <v>117</v>
      </c>
      <c r="G14" s="177" t="s">
        <v>133</v>
      </c>
      <c r="H14" s="13" t="s">
        <v>13</v>
      </c>
      <c r="I14" s="14">
        <v>0.26</v>
      </c>
      <c r="J14" s="178">
        <v>0</v>
      </c>
      <c r="K14" s="180">
        <v>1</v>
      </c>
      <c r="L14" s="38">
        <v>32.52748</v>
      </c>
      <c r="M14" s="39">
        <v>-92.63937</v>
      </c>
      <c r="N14" s="31" t="s">
        <v>143</v>
      </c>
      <c r="O14" s="21" t="s">
        <v>58</v>
      </c>
      <c r="P14"/>
      <c r="Q14"/>
      <c r="R14"/>
      <c r="S14"/>
      <c r="T14"/>
      <c r="U14"/>
      <c r="V14"/>
    </row>
    <row r="15" spans="1:24" ht="19.5" customHeight="1">
      <c r="A15" s="81">
        <v>31</v>
      </c>
      <c r="B15" s="144">
        <v>19</v>
      </c>
      <c r="C15" s="77" t="s">
        <v>146</v>
      </c>
      <c r="D15" s="29" t="s">
        <v>72</v>
      </c>
      <c r="E15" s="30" t="s">
        <v>91</v>
      </c>
      <c r="F15" s="30" t="s">
        <v>117</v>
      </c>
      <c r="G15" s="30" t="s">
        <v>134</v>
      </c>
      <c r="H15" s="21" t="s">
        <v>13</v>
      </c>
      <c r="I15" s="23">
        <v>0.14</v>
      </c>
      <c r="J15" s="24">
        <v>0</v>
      </c>
      <c r="K15" s="33">
        <v>1</v>
      </c>
      <c r="L15" s="38">
        <v>32.52569</v>
      </c>
      <c r="M15" s="39">
        <v>-92.63949</v>
      </c>
      <c r="N15" s="31" t="s">
        <v>143</v>
      </c>
      <c r="O15" s="21" t="s">
        <v>58</v>
      </c>
      <c r="W15" s="19"/>
      <c r="X15" s="19"/>
    </row>
    <row r="16" spans="1:25" ht="19.5" customHeight="1">
      <c r="A16" s="81">
        <v>31</v>
      </c>
      <c r="B16" s="144">
        <v>20</v>
      </c>
      <c r="C16" s="77" t="s">
        <v>146</v>
      </c>
      <c r="D16" s="29" t="s">
        <v>72</v>
      </c>
      <c r="E16" s="30" t="s">
        <v>90</v>
      </c>
      <c r="F16" s="30" t="s">
        <v>120</v>
      </c>
      <c r="G16" s="30" t="s">
        <v>138</v>
      </c>
      <c r="H16" s="21" t="s">
        <v>29</v>
      </c>
      <c r="I16" s="23">
        <v>0.68</v>
      </c>
      <c r="J16" s="24">
        <v>0</v>
      </c>
      <c r="K16" s="33">
        <v>1</v>
      </c>
      <c r="L16" s="38">
        <v>32.54122</v>
      </c>
      <c r="M16" s="39">
        <v>-92.63804</v>
      </c>
      <c r="N16" s="31" t="s">
        <v>143</v>
      </c>
      <c r="O16" s="21" t="s">
        <v>58</v>
      </c>
      <c r="W16" s="173"/>
      <c r="X16" s="173"/>
      <c r="Y16" s="173"/>
    </row>
    <row r="17" spans="1:15" ht="19.5" customHeight="1">
      <c r="A17" s="81">
        <v>31</v>
      </c>
      <c r="B17" s="144">
        <v>21</v>
      </c>
      <c r="C17" s="77" t="s">
        <v>146</v>
      </c>
      <c r="D17" s="29" t="s">
        <v>72</v>
      </c>
      <c r="E17" s="30" t="s">
        <v>90</v>
      </c>
      <c r="F17" s="30" t="s">
        <v>121</v>
      </c>
      <c r="G17" s="30" t="s">
        <v>139</v>
      </c>
      <c r="H17" s="21" t="s">
        <v>29</v>
      </c>
      <c r="I17" s="23">
        <v>0.67</v>
      </c>
      <c r="J17" s="24">
        <v>0</v>
      </c>
      <c r="K17" s="33">
        <v>1</v>
      </c>
      <c r="L17" s="38">
        <v>32.54108</v>
      </c>
      <c r="M17" s="39">
        <v>-92.63933</v>
      </c>
      <c r="N17" s="31" t="s">
        <v>143</v>
      </c>
      <c r="O17" s="21" t="s">
        <v>58</v>
      </c>
    </row>
    <row r="18" spans="1:25" ht="19.5" customHeight="1">
      <c r="A18" s="81">
        <v>31</v>
      </c>
      <c r="B18" s="144">
        <v>22</v>
      </c>
      <c r="C18" s="77" t="s">
        <v>146</v>
      </c>
      <c r="D18" s="29" t="s">
        <v>72</v>
      </c>
      <c r="E18" s="30" t="s">
        <v>90</v>
      </c>
      <c r="F18" s="30" t="s">
        <v>121</v>
      </c>
      <c r="G18" s="30" t="s">
        <v>137</v>
      </c>
      <c r="H18" s="21" t="s">
        <v>29</v>
      </c>
      <c r="I18" s="23">
        <v>0.55</v>
      </c>
      <c r="J18" s="24">
        <v>0</v>
      </c>
      <c r="K18" s="33">
        <v>1</v>
      </c>
      <c r="L18" s="38">
        <v>32.53931</v>
      </c>
      <c r="M18" s="39">
        <v>-92.63915</v>
      </c>
      <c r="N18" s="31" t="s">
        <v>143</v>
      </c>
      <c r="O18" s="21" t="s">
        <v>58</v>
      </c>
      <c r="Y18" s="173"/>
    </row>
    <row r="19" spans="1:24" ht="19.5" customHeight="1">
      <c r="A19" s="81">
        <v>31</v>
      </c>
      <c r="B19" s="144">
        <v>23</v>
      </c>
      <c r="C19" s="77" t="s">
        <v>146</v>
      </c>
      <c r="D19" s="29" t="s">
        <v>72</v>
      </c>
      <c r="E19" s="30" t="s">
        <v>90</v>
      </c>
      <c r="F19" s="30" t="s">
        <v>120</v>
      </c>
      <c r="G19" s="30" t="s">
        <v>136</v>
      </c>
      <c r="H19" s="21" t="s">
        <v>29</v>
      </c>
      <c r="I19" s="23">
        <v>0.55</v>
      </c>
      <c r="J19" s="24">
        <v>0</v>
      </c>
      <c r="K19" s="33">
        <v>1</v>
      </c>
      <c r="L19" s="38">
        <v>32.53936</v>
      </c>
      <c r="M19" s="39">
        <v>-92.6379</v>
      </c>
      <c r="N19" s="31" t="s">
        <v>143</v>
      </c>
      <c r="O19" s="21" t="s">
        <v>58</v>
      </c>
      <c r="W19" s="173"/>
      <c r="X19" s="173"/>
    </row>
    <row r="20" spans="1:27" ht="19.5" customHeight="1">
      <c r="A20" s="81">
        <v>31</v>
      </c>
      <c r="B20" s="144">
        <v>25</v>
      </c>
      <c r="C20" s="77" t="s">
        <v>146</v>
      </c>
      <c r="D20" s="29" t="s">
        <v>72</v>
      </c>
      <c r="E20" s="30" t="s">
        <v>124</v>
      </c>
      <c r="F20" s="30" t="s">
        <v>125</v>
      </c>
      <c r="G20" s="30" t="s">
        <v>129</v>
      </c>
      <c r="H20" s="21" t="s">
        <v>42</v>
      </c>
      <c r="I20" s="23">
        <v>0.07</v>
      </c>
      <c r="J20" s="24">
        <v>0</v>
      </c>
      <c r="K20" s="33">
        <v>1</v>
      </c>
      <c r="L20" s="38">
        <v>32.523614</v>
      </c>
      <c r="M20" s="39">
        <v>-92.637236</v>
      </c>
      <c r="N20" s="31" t="s">
        <v>143</v>
      </c>
      <c r="O20" s="21" t="s">
        <v>58</v>
      </c>
      <c r="Y20" s="173"/>
      <c r="Z20" s="173"/>
      <c r="AA20" s="173"/>
    </row>
    <row r="21" spans="1:15" ht="19.5" customHeight="1">
      <c r="A21" s="81">
        <v>31</v>
      </c>
      <c r="B21" s="145">
        <v>29</v>
      </c>
      <c r="C21" s="77" t="s">
        <v>146</v>
      </c>
      <c r="D21" s="29" t="s">
        <v>72</v>
      </c>
      <c r="E21" s="30" t="s">
        <v>122</v>
      </c>
      <c r="F21" s="30" t="s">
        <v>123</v>
      </c>
      <c r="G21" s="30" t="s">
        <v>141</v>
      </c>
      <c r="H21" s="21" t="s">
        <v>39</v>
      </c>
      <c r="I21" s="23">
        <v>8.03</v>
      </c>
      <c r="J21" s="24">
        <v>1</v>
      </c>
      <c r="K21" s="33">
        <v>1</v>
      </c>
      <c r="L21" s="38">
        <v>32.530982</v>
      </c>
      <c r="M21" s="39">
        <v>-92.6521</v>
      </c>
      <c r="N21" s="31" t="s">
        <v>143</v>
      </c>
      <c r="O21" s="21" t="s">
        <v>58</v>
      </c>
    </row>
    <row r="22" spans="1:24" ht="19.5" customHeight="1">
      <c r="A22" s="81">
        <v>31</v>
      </c>
      <c r="B22" s="145">
        <v>46</v>
      </c>
      <c r="C22" s="77" t="s">
        <v>146</v>
      </c>
      <c r="D22" s="29" t="s">
        <v>72</v>
      </c>
      <c r="E22" s="30" t="s">
        <v>91</v>
      </c>
      <c r="F22" s="30" t="s">
        <v>118</v>
      </c>
      <c r="G22" s="30" t="s">
        <v>132</v>
      </c>
      <c r="H22" s="21" t="s">
        <v>13</v>
      </c>
      <c r="I22" s="23">
        <v>0.3</v>
      </c>
      <c r="J22" s="24">
        <v>0</v>
      </c>
      <c r="K22" s="33">
        <v>1</v>
      </c>
      <c r="L22" s="38">
        <v>32.52805</v>
      </c>
      <c r="M22" s="39">
        <v>-92.638136</v>
      </c>
      <c r="N22" s="31" t="s">
        <v>143</v>
      </c>
      <c r="O22" s="21" t="s">
        <v>58</v>
      </c>
      <c r="W22" s="19"/>
      <c r="X22" s="19"/>
    </row>
    <row r="23" spans="1:15" ht="19.5" customHeight="1">
      <c r="A23" s="81">
        <v>31</v>
      </c>
      <c r="B23" s="145">
        <v>47</v>
      </c>
      <c r="C23" s="77" t="s">
        <v>146</v>
      </c>
      <c r="D23" s="29" t="s">
        <v>72</v>
      </c>
      <c r="E23" s="30" t="s">
        <v>122</v>
      </c>
      <c r="F23" s="30" t="s">
        <v>123</v>
      </c>
      <c r="G23" s="30" t="s">
        <v>135</v>
      </c>
      <c r="H23" s="21" t="s">
        <v>39</v>
      </c>
      <c r="I23" s="23">
        <v>8.69</v>
      </c>
      <c r="J23" s="24">
        <v>0</v>
      </c>
      <c r="K23" s="33">
        <v>1</v>
      </c>
      <c r="L23" s="38">
        <v>32.530521</v>
      </c>
      <c r="M23" s="39">
        <v>-92.640472</v>
      </c>
      <c r="N23" s="31" t="s">
        <v>143</v>
      </c>
      <c r="O23" s="21" t="s">
        <v>58</v>
      </c>
    </row>
    <row r="24" spans="1:15" ht="19.5" customHeight="1">
      <c r="A24" s="81">
        <v>31</v>
      </c>
      <c r="B24" s="145">
        <v>49</v>
      </c>
      <c r="C24" s="77" t="s">
        <v>146</v>
      </c>
      <c r="D24" s="29" t="s">
        <v>72</v>
      </c>
      <c r="E24" s="30" t="s">
        <v>90</v>
      </c>
      <c r="F24" s="30" t="s">
        <v>90</v>
      </c>
      <c r="G24" s="30" t="s">
        <v>140</v>
      </c>
      <c r="H24" s="21" t="s">
        <v>29</v>
      </c>
      <c r="I24" s="23">
        <v>0.84</v>
      </c>
      <c r="J24" s="24">
        <v>0</v>
      </c>
      <c r="K24" s="33">
        <v>1</v>
      </c>
      <c r="L24" s="38">
        <v>32.543266</v>
      </c>
      <c r="M24" s="39">
        <v>-92.639291</v>
      </c>
      <c r="N24" s="31" t="s">
        <v>143</v>
      </c>
      <c r="O24" s="21" t="s">
        <v>58</v>
      </c>
    </row>
    <row r="25" spans="1:24" ht="19.5" customHeight="1">
      <c r="A25" s="81">
        <v>31</v>
      </c>
      <c r="B25" s="145">
        <v>58</v>
      </c>
      <c r="C25" s="77" t="s">
        <v>146</v>
      </c>
      <c r="D25" s="29" t="s">
        <v>72</v>
      </c>
      <c r="E25" s="30" t="s">
        <v>91</v>
      </c>
      <c r="F25" s="30" t="s">
        <v>116</v>
      </c>
      <c r="G25" s="30" t="s">
        <v>128</v>
      </c>
      <c r="H25" s="21" t="s">
        <v>13</v>
      </c>
      <c r="I25" s="23">
        <v>1.38</v>
      </c>
      <c r="J25" s="156">
        <v>1</v>
      </c>
      <c r="K25" s="33">
        <v>1</v>
      </c>
      <c r="L25" s="38">
        <v>32.533538</v>
      </c>
      <c r="M25" s="39">
        <v>-92.624137</v>
      </c>
      <c r="N25" s="31" t="s">
        <v>143</v>
      </c>
      <c r="O25" s="21" t="s">
        <v>58</v>
      </c>
      <c r="P25" s="183"/>
      <c r="W25" s="19"/>
      <c r="X25" s="19"/>
    </row>
    <row r="26" spans="1:15" ht="19.5" customHeight="1">
      <c r="A26" s="81">
        <v>31</v>
      </c>
      <c r="B26" s="144">
        <v>71</v>
      </c>
      <c r="C26" s="77" t="s">
        <v>146</v>
      </c>
      <c r="D26" s="29" t="s">
        <v>72</v>
      </c>
      <c r="E26" s="30" t="s">
        <v>126</v>
      </c>
      <c r="F26" s="30" t="s">
        <v>127</v>
      </c>
      <c r="G26" s="30" t="s">
        <v>142</v>
      </c>
      <c r="H26" s="22" t="s">
        <v>60</v>
      </c>
      <c r="I26" s="23">
        <v>14.97</v>
      </c>
      <c r="J26" s="24">
        <v>0</v>
      </c>
      <c r="K26" s="33">
        <v>1</v>
      </c>
      <c r="L26" s="38">
        <v>32.540145</v>
      </c>
      <c r="M26" s="40" t="s">
        <v>155</v>
      </c>
      <c r="N26" s="31" t="s">
        <v>143</v>
      </c>
      <c r="O26" s="26" t="s">
        <v>58</v>
      </c>
    </row>
    <row r="27" spans="1:15" ht="19.5" customHeight="1">
      <c r="A27" s="81">
        <v>34</v>
      </c>
      <c r="B27" s="82" t="s">
        <v>198</v>
      </c>
      <c r="C27" s="77" t="s">
        <v>243</v>
      </c>
      <c r="D27" s="23" t="s">
        <v>196</v>
      </c>
      <c r="E27" s="21" t="s">
        <v>89</v>
      </c>
      <c r="F27" s="21" t="s">
        <v>218</v>
      </c>
      <c r="G27" s="21" t="s">
        <v>221</v>
      </c>
      <c r="H27" s="21" t="s">
        <v>220</v>
      </c>
      <c r="I27" s="25">
        <v>7.47</v>
      </c>
      <c r="J27" s="27">
        <v>1</v>
      </c>
      <c r="K27" s="32">
        <v>1</v>
      </c>
      <c r="L27" s="36">
        <v>32.77487</v>
      </c>
      <c r="M27" s="37">
        <v>-91.92546</v>
      </c>
      <c r="N27" s="25" t="s">
        <v>193</v>
      </c>
      <c r="O27" s="28"/>
    </row>
    <row r="28" spans="1:15" ht="26.25" customHeight="1">
      <c r="A28" s="162" t="s">
        <v>289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3"/>
      <c r="O28" s="159" t="s">
        <v>147</v>
      </c>
    </row>
    <row r="29" spans="1:15" ht="19.5" customHeight="1">
      <c r="A29" s="165" t="s">
        <v>86</v>
      </c>
      <c r="B29" s="166"/>
      <c r="C29" s="158" t="s">
        <v>290</v>
      </c>
      <c r="D29" s="158" t="s">
        <v>291</v>
      </c>
      <c r="E29" s="158" t="s">
        <v>292</v>
      </c>
      <c r="F29" s="158" t="s">
        <v>293</v>
      </c>
      <c r="G29" s="158" t="s">
        <v>294</v>
      </c>
      <c r="H29" s="72" t="s">
        <v>80</v>
      </c>
      <c r="I29" s="73" t="s">
        <v>295</v>
      </c>
      <c r="J29" s="74" t="s">
        <v>76</v>
      </c>
      <c r="K29" s="75" t="s">
        <v>77</v>
      </c>
      <c r="L29" s="76" t="s">
        <v>82</v>
      </c>
      <c r="M29" s="76" t="s">
        <v>83</v>
      </c>
      <c r="N29" s="76" t="s">
        <v>284</v>
      </c>
      <c r="O29" s="164"/>
    </row>
    <row r="30" spans="1:15" ht="19.5" customHeight="1">
      <c r="A30" s="81">
        <v>34</v>
      </c>
      <c r="B30" s="174" t="s">
        <v>201</v>
      </c>
      <c r="C30" s="77" t="s">
        <v>243</v>
      </c>
      <c r="D30" s="23" t="s">
        <v>196</v>
      </c>
      <c r="E30" s="21" t="s">
        <v>89</v>
      </c>
      <c r="F30" s="21" t="s">
        <v>224</v>
      </c>
      <c r="G30" s="21" t="s">
        <v>223</v>
      </c>
      <c r="H30" s="21" t="s">
        <v>220</v>
      </c>
      <c r="I30" s="25">
        <v>8.07</v>
      </c>
      <c r="J30" s="27">
        <v>0</v>
      </c>
      <c r="K30" s="32">
        <v>1</v>
      </c>
      <c r="L30" s="36">
        <v>32.77824</v>
      </c>
      <c r="M30" s="37">
        <v>-91.91563</v>
      </c>
      <c r="N30" s="25" t="s">
        <v>193</v>
      </c>
      <c r="O30" s="28"/>
    </row>
    <row r="31" spans="1:15" ht="19.5" customHeight="1">
      <c r="A31" s="81">
        <v>34</v>
      </c>
      <c r="B31" s="174" t="s">
        <v>203</v>
      </c>
      <c r="C31" s="77" t="s">
        <v>243</v>
      </c>
      <c r="D31" s="23" t="s">
        <v>196</v>
      </c>
      <c r="E31" s="21" t="s">
        <v>89</v>
      </c>
      <c r="F31" s="21" t="s">
        <v>224</v>
      </c>
      <c r="G31" s="21" t="s">
        <v>225</v>
      </c>
      <c r="H31" s="21" t="s">
        <v>220</v>
      </c>
      <c r="I31" s="25">
        <v>8.17</v>
      </c>
      <c r="J31" s="27">
        <v>0</v>
      </c>
      <c r="K31" s="32">
        <v>1</v>
      </c>
      <c r="L31" s="36">
        <v>32.77823</v>
      </c>
      <c r="M31" s="37">
        <v>-91.91443</v>
      </c>
      <c r="N31" s="25" t="s">
        <v>193</v>
      </c>
      <c r="O31" s="28"/>
    </row>
    <row r="32" spans="1:15" ht="19.5" customHeight="1">
      <c r="A32" s="81">
        <v>34</v>
      </c>
      <c r="B32" s="174" t="s">
        <v>205</v>
      </c>
      <c r="C32" s="77" t="s">
        <v>243</v>
      </c>
      <c r="D32" s="23" t="s">
        <v>196</v>
      </c>
      <c r="E32" s="21" t="s">
        <v>89</v>
      </c>
      <c r="F32" s="21" t="s">
        <v>224</v>
      </c>
      <c r="G32" s="21" t="s">
        <v>226</v>
      </c>
      <c r="H32" s="21" t="s">
        <v>220</v>
      </c>
      <c r="I32" s="25">
        <v>8.21</v>
      </c>
      <c r="J32" s="27">
        <v>0</v>
      </c>
      <c r="K32" s="32">
        <v>1</v>
      </c>
      <c r="L32" s="36">
        <v>32.77823</v>
      </c>
      <c r="M32" s="37">
        <v>-91.91327</v>
      </c>
      <c r="N32" s="25" t="s">
        <v>193</v>
      </c>
      <c r="O32" s="28"/>
    </row>
    <row r="33" spans="1:15" ht="19.5" customHeight="1">
      <c r="A33" s="81">
        <v>34</v>
      </c>
      <c r="B33" s="174" t="s">
        <v>199</v>
      </c>
      <c r="C33" s="77" t="s">
        <v>243</v>
      </c>
      <c r="D33" s="23" t="s">
        <v>196</v>
      </c>
      <c r="E33" s="21" t="s">
        <v>89</v>
      </c>
      <c r="F33" s="21" t="s">
        <v>218</v>
      </c>
      <c r="G33" s="21" t="s">
        <v>223</v>
      </c>
      <c r="H33" s="21" t="s">
        <v>220</v>
      </c>
      <c r="I33" s="25">
        <v>8.07</v>
      </c>
      <c r="J33" s="27">
        <v>0</v>
      </c>
      <c r="K33" s="32">
        <v>1</v>
      </c>
      <c r="L33" s="36">
        <v>32.77724</v>
      </c>
      <c r="M33" s="37">
        <v>-91.91563</v>
      </c>
      <c r="N33" s="25" t="s">
        <v>193</v>
      </c>
      <c r="O33" s="28"/>
    </row>
    <row r="34" spans="1:15" ht="19.5" customHeight="1">
      <c r="A34" s="81">
        <v>34</v>
      </c>
      <c r="B34" s="82" t="s">
        <v>202</v>
      </c>
      <c r="C34" s="77" t="s">
        <v>243</v>
      </c>
      <c r="D34" s="23" t="s">
        <v>196</v>
      </c>
      <c r="E34" s="21" t="s">
        <v>89</v>
      </c>
      <c r="F34" s="21" t="s">
        <v>218</v>
      </c>
      <c r="G34" s="21" t="s">
        <v>225</v>
      </c>
      <c r="H34" s="21" t="s">
        <v>220</v>
      </c>
      <c r="I34" s="25">
        <v>8.17</v>
      </c>
      <c r="J34" s="27">
        <v>0</v>
      </c>
      <c r="K34" s="32">
        <v>1</v>
      </c>
      <c r="L34" s="36">
        <v>32.7773</v>
      </c>
      <c r="M34" s="37">
        <v>-91.91444</v>
      </c>
      <c r="N34" s="25" t="s">
        <v>193</v>
      </c>
      <c r="O34" s="28"/>
    </row>
    <row r="35" spans="1:15" ht="19.5" customHeight="1">
      <c r="A35" s="80">
        <v>34</v>
      </c>
      <c r="B35" s="82" t="s">
        <v>204</v>
      </c>
      <c r="C35" s="77" t="s">
        <v>243</v>
      </c>
      <c r="D35" s="23" t="s">
        <v>196</v>
      </c>
      <c r="E35" s="21" t="s">
        <v>89</v>
      </c>
      <c r="F35" s="21" t="s">
        <v>218</v>
      </c>
      <c r="G35" s="21" t="s">
        <v>226</v>
      </c>
      <c r="H35" s="21" t="s">
        <v>220</v>
      </c>
      <c r="I35" s="25">
        <v>8.22</v>
      </c>
      <c r="J35" s="27">
        <v>0</v>
      </c>
      <c r="K35" s="32">
        <v>1</v>
      </c>
      <c r="L35" s="36">
        <v>32.77727</v>
      </c>
      <c r="M35" s="37">
        <v>-91.91328</v>
      </c>
      <c r="N35" s="25" t="s">
        <v>193</v>
      </c>
      <c r="O35" s="28"/>
    </row>
    <row r="36" spans="1:15" ht="19.5" customHeight="1">
      <c r="A36" s="80">
        <v>34</v>
      </c>
      <c r="B36" s="82" t="s">
        <v>206</v>
      </c>
      <c r="C36" s="77" t="s">
        <v>243</v>
      </c>
      <c r="D36" s="23" t="s">
        <v>196</v>
      </c>
      <c r="E36" s="21" t="s">
        <v>89</v>
      </c>
      <c r="F36" s="21" t="s">
        <v>218</v>
      </c>
      <c r="G36" s="21" t="s">
        <v>227</v>
      </c>
      <c r="H36" s="21" t="s">
        <v>228</v>
      </c>
      <c r="I36" s="25">
        <v>0.72</v>
      </c>
      <c r="J36" s="27">
        <v>1</v>
      </c>
      <c r="K36" s="32">
        <v>1</v>
      </c>
      <c r="L36" s="36">
        <v>32.78038</v>
      </c>
      <c r="M36" s="37">
        <v>-91.90281</v>
      </c>
      <c r="N36" s="25" t="s">
        <v>193</v>
      </c>
      <c r="O36" s="28"/>
    </row>
    <row r="37" spans="1:15" ht="19.5" customHeight="1">
      <c r="A37" s="80">
        <v>34</v>
      </c>
      <c r="B37" s="82" t="s">
        <v>207</v>
      </c>
      <c r="C37" s="77" t="s">
        <v>243</v>
      </c>
      <c r="D37" s="23" t="s">
        <v>196</v>
      </c>
      <c r="E37" s="21" t="s">
        <v>89</v>
      </c>
      <c r="F37" s="21" t="s">
        <v>218</v>
      </c>
      <c r="G37" s="21" t="s">
        <v>230</v>
      </c>
      <c r="H37" s="21" t="s">
        <v>228</v>
      </c>
      <c r="I37" s="25">
        <v>1.13</v>
      </c>
      <c r="J37" s="27">
        <v>1</v>
      </c>
      <c r="K37" s="32">
        <v>1</v>
      </c>
      <c r="L37" s="36">
        <v>32.78126</v>
      </c>
      <c r="M37" s="37">
        <v>-91.90012</v>
      </c>
      <c r="N37" s="25" t="s">
        <v>193</v>
      </c>
      <c r="O37" s="28"/>
    </row>
    <row r="38" spans="1:15" ht="19.5" customHeight="1">
      <c r="A38" s="80">
        <v>34</v>
      </c>
      <c r="B38" s="82" t="s">
        <v>211</v>
      </c>
      <c r="C38" s="77" t="s">
        <v>243</v>
      </c>
      <c r="D38" s="23" t="s">
        <v>196</v>
      </c>
      <c r="E38" s="21" t="s">
        <v>185</v>
      </c>
      <c r="F38" s="26" t="s">
        <v>236</v>
      </c>
      <c r="G38" s="21" t="s">
        <v>237</v>
      </c>
      <c r="H38" s="21" t="s">
        <v>238</v>
      </c>
      <c r="I38" s="25">
        <v>0.14</v>
      </c>
      <c r="J38" s="27">
        <v>0</v>
      </c>
      <c r="K38" s="32">
        <v>1</v>
      </c>
      <c r="L38" s="36">
        <v>32.77926</v>
      </c>
      <c r="M38" s="37">
        <v>-91.91327</v>
      </c>
      <c r="N38" s="25" t="s">
        <v>193</v>
      </c>
      <c r="O38" s="28"/>
    </row>
    <row r="39" spans="1:15" ht="19.5" customHeight="1">
      <c r="A39" s="80">
        <v>34</v>
      </c>
      <c r="B39" s="82" t="s">
        <v>213</v>
      </c>
      <c r="C39" s="77" t="s">
        <v>243</v>
      </c>
      <c r="D39" s="23" t="s">
        <v>196</v>
      </c>
      <c r="E39" s="21" t="s">
        <v>185</v>
      </c>
      <c r="F39" s="26" t="s">
        <v>236</v>
      </c>
      <c r="G39" s="21" t="s">
        <v>239</v>
      </c>
      <c r="H39" s="21" t="s">
        <v>238</v>
      </c>
      <c r="I39" s="25">
        <v>0.2</v>
      </c>
      <c r="J39" s="155">
        <v>0</v>
      </c>
      <c r="K39" s="32">
        <v>1</v>
      </c>
      <c r="L39" s="36">
        <v>32.78028</v>
      </c>
      <c r="M39" s="37">
        <v>-91.91326</v>
      </c>
      <c r="N39" s="25" t="s">
        <v>193</v>
      </c>
      <c r="O39" s="28"/>
    </row>
    <row r="40" spans="1:15" ht="19.5" customHeight="1">
      <c r="A40" s="80">
        <v>34</v>
      </c>
      <c r="B40" s="82" t="s">
        <v>212</v>
      </c>
      <c r="C40" s="77" t="s">
        <v>243</v>
      </c>
      <c r="D40" s="23" t="s">
        <v>196</v>
      </c>
      <c r="E40" s="21" t="s">
        <v>185</v>
      </c>
      <c r="F40" s="26" t="s">
        <v>225</v>
      </c>
      <c r="G40" s="21" t="s">
        <v>237</v>
      </c>
      <c r="H40" s="21" t="s">
        <v>238</v>
      </c>
      <c r="I40" s="25">
        <v>0.14</v>
      </c>
      <c r="J40" s="27">
        <v>0</v>
      </c>
      <c r="K40" s="32">
        <v>1</v>
      </c>
      <c r="L40" s="36">
        <v>32.77927</v>
      </c>
      <c r="M40" s="37">
        <v>-91.91445</v>
      </c>
      <c r="N40" s="25" t="s">
        <v>193</v>
      </c>
      <c r="O40" s="28"/>
    </row>
    <row r="41" spans="1:15" ht="19.5" customHeight="1">
      <c r="A41" s="80">
        <v>34</v>
      </c>
      <c r="B41" s="82" t="s">
        <v>214</v>
      </c>
      <c r="C41" s="77" t="s">
        <v>243</v>
      </c>
      <c r="D41" s="23" t="s">
        <v>196</v>
      </c>
      <c r="E41" s="21" t="s">
        <v>185</v>
      </c>
      <c r="F41" s="26" t="s">
        <v>225</v>
      </c>
      <c r="G41" s="21" t="s">
        <v>239</v>
      </c>
      <c r="H41" s="21" t="s">
        <v>238</v>
      </c>
      <c r="I41" s="25">
        <v>0.2</v>
      </c>
      <c r="J41" s="155">
        <v>0</v>
      </c>
      <c r="K41" s="32">
        <v>1</v>
      </c>
      <c r="L41" s="36">
        <v>32.78025</v>
      </c>
      <c r="M41" s="37">
        <v>-91.91443</v>
      </c>
      <c r="N41" s="25" t="s">
        <v>193</v>
      </c>
      <c r="O41" s="28"/>
    </row>
    <row r="42" spans="1:15" ht="19.5" customHeight="1">
      <c r="A42" s="80">
        <v>34</v>
      </c>
      <c r="B42" s="82" t="s">
        <v>215</v>
      </c>
      <c r="C42" s="77" t="s">
        <v>243</v>
      </c>
      <c r="D42" s="23" t="s">
        <v>196</v>
      </c>
      <c r="E42" s="21" t="s">
        <v>185</v>
      </c>
      <c r="F42" s="26" t="s">
        <v>225</v>
      </c>
      <c r="G42" s="21" t="s">
        <v>240</v>
      </c>
      <c r="H42" s="21" t="s">
        <v>238</v>
      </c>
      <c r="I42" s="25">
        <v>0.43</v>
      </c>
      <c r="J42" s="155">
        <v>0</v>
      </c>
      <c r="K42" s="32">
        <v>1</v>
      </c>
      <c r="L42" s="36">
        <v>32.78338</v>
      </c>
      <c r="M42" s="37">
        <v>-91.9141</v>
      </c>
      <c r="N42" s="25" t="s">
        <v>193</v>
      </c>
      <c r="O42" s="28"/>
    </row>
    <row r="43" spans="1:15" ht="19.5" customHeight="1">
      <c r="A43" s="80">
        <v>34</v>
      </c>
      <c r="B43" s="82" t="s">
        <v>216</v>
      </c>
      <c r="C43" s="77" t="s">
        <v>243</v>
      </c>
      <c r="D43" s="23" t="s">
        <v>196</v>
      </c>
      <c r="E43" s="21" t="s">
        <v>185</v>
      </c>
      <c r="F43" s="26" t="s">
        <v>225</v>
      </c>
      <c r="G43" s="21" t="s">
        <v>241</v>
      </c>
      <c r="H43" s="21" t="s">
        <v>238</v>
      </c>
      <c r="I43" s="25">
        <v>1.42</v>
      </c>
      <c r="J43" s="155">
        <v>1</v>
      </c>
      <c r="K43" s="32">
        <v>1</v>
      </c>
      <c r="L43" s="36">
        <v>32.79656</v>
      </c>
      <c r="M43" s="37">
        <v>-91.90811</v>
      </c>
      <c r="N43" s="25" t="s">
        <v>193</v>
      </c>
      <c r="O43" s="28"/>
    </row>
    <row r="44" spans="1:15" ht="19.5" customHeight="1">
      <c r="A44" s="80">
        <v>34</v>
      </c>
      <c r="B44" s="82" t="s">
        <v>217</v>
      </c>
      <c r="C44" s="77" t="s">
        <v>243</v>
      </c>
      <c r="D44" s="23" t="s">
        <v>196</v>
      </c>
      <c r="E44" s="21" t="s">
        <v>234</v>
      </c>
      <c r="F44" s="26" t="s">
        <v>235</v>
      </c>
      <c r="G44" s="21" t="s">
        <v>222</v>
      </c>
      <c r="H44" s="21" t="s">
        <v>242</v>
      </c>
      <c r="I44" s="25">
        <v>0.4</v>
      </c>
      <c r="J44" s="155">
        <v>1</v>
      </c>
      <c r="K44" s="32">
        <v>1</v>
      </c>
      <c r="L44" s="36">
        <v>32.784026</v>
      </c>
      <c r="M44" s="37">
        <v>-91.920142</v>
      </c>
      <c r="N44" s="25" t="s">
        <v>193</v>
      </c>
      <c r="O44" s="28"/>
    </row>
    <row r="45" spans="1:15" ht="19.5" customHeight="1">
      <c r="A45" s="80">
        <v>34</v>
      </c>
      <c r="B45" s="82" t="s">
        <v>197</v>
      </c>
      <c r="C45" s="77" t="s">
        <v>243</v>
      </c>
      <c r="D45" s="23" t="s">
        <v>196</v>
      </c>
      <c r="E45" s="21" t="s">
        <v>89</v>
      </c>
      <c r="F45" s="21" t="s">
        <v>218</v>
      </c>
      <c r="G45" s="21" t="s">
        <v>219</v>
      </c>
      <c r="H45" s="21" t="s">
        <v>220</v>
      </c>
      <c r="I45" s="25">
        <v>6.75</v>
      </c>
      <c r="J45" s="27">
        <v>1</v>
      </c>
      <c r="K45" s="32">
        <v>1</v>
      </c>
      <c r="L45" s="36">
        <v>32.77476</v>
      </c>
      <c r="M45" s="37">
        <v>-91.93753</v>
      </c>
      <c r="N45" s="25" t="s">
        <v>193</v>
      </c>
      <c r="O45" s="28"/>
    </row>
    <row r="46" spans="1:15" ht="19.5" customHeight="1">
      <c r="A46" s="80">
        <v>34</v>
      </c>
      <c r="B46" s="82" t="s">
        <v>200</v>
      </c>
      <c r="C46" s="77" t="s">
        <v>243</v>
      </c>
      <c r="D46" s="23" t="s">
        <v>196</v>
      </c>
      <c r="E46" s="21" t="s">
        <v>89</v>
      </c>
      <c r="F46" s="21" t="s">
        <v>218</v>
      </c>
      <c r="G46" s="21" t="s">
        <v>222</v>
      </c>
      <c r="H46" s="21" t="s">
        <v>220</v>
      </c>
      <c r="I46" s="25">
        <v>7.82</v>
      </c>
      <c r="J46" s="27">
        <v>0</v>
      </c>
      <c r="K46" s="32">
        <v>1</v>
      </c>
      <c r="L46" s="36">
        <v>32.77687</v>
      </c>
      <c r="M46" s="37">
        <v>-91.91991</v>
      </c>
      <c r="N46" s="25" t="s">
        <v>193</v>
      </c>
      <c r="O46" s="28"/>
    </row>
    <row r="47" spans="1:15" ht="19.5" customHeight="1">
      <c r="A47" s="80">
        <v>34</v>
      </c>
      <c r="B47" s="82" t="s">
        <v>208</v>
      </c>
      <c r="C47" s="77" t="s">
        <v>243</v>
      </c>
      <c r="D47" s="23" t="s">
        <v>196</v>
      </c>
      <c r="E47" s="21" t="s">
        <v>89</v>
      </c>
      <c r="F47" s="21" t="s">
        <v>218</v>
      </c>
      <c r="G47" s="21" t="s">
        <v>231</v>
      </c>
      <c r="H47" s="21" t="s">
        <v>228</v>
      </c>
      <c r="I47" s="25">
        <v>0.88</v>
      </c>
      <c r="J47" s="27">
        <v>1</v>
      </c>
      <c r="K47" s="32">
        <v>1</v>
      </c>
      <c r="L47" s="36">
        <v>32.78044</v>
      </c>
      <c r="M47" s="37">
        <v>-91.8971</v>
      </c>
      <c r="N47" s="25" t="s">
        <v>193</v>
      </c>
      <c r="O47" s="28"/>
    </row>
    <row r="48" spans="1:15" ht="19.5" customHeight="1">
      <c r="A48" s="80">
        <v>34</v>
      </c>
      <c r="B48" s="82" t="s">
        <v>209</v>
      </c>
      <c r="C48" s="77" t="s">
        <v>243</v>
      </c>
      <c r="D48" s="23" t="s">
        <v>196</v>
      </c>
      <c r="E48" s="21" t="s">
        <v>89</v>
      </c>
      <c r="F48" s="21" t="s">
        <v>218</v>
      </c>
      <c r="G48" s="21" t="s">
        <v>232</v>
      </c>
      <c r="H48" s="21" t="s">
        <v>228</v>
      </c>
      <c r="I48" s="25">
        <v>2.03</v>
      </c>
      <c r="J48" s="27">
        <v>0</v>
      </c>
      <c r="K48" s="32">
        <v>1</v>
      </c>
      <c r="L48" s="36">
        <v>32.77796</v>
      </c>
      <c r="M48" s="37">
        <v>-91.88812</v>
      </c>
      <c r="N48" s="25" t="s">
        <v>193</v>
      </c>
      <c r="O48" s="28"/>
    </row>
    <row r="49" spans="1:15" ht="19.5" customHeight="1">
      <c r="A49" s="80">
        <v>34</v>
      </c>
      <c r="B49" s="82" t="s">
        <v>210</v>
      </c>
      <c r="C49" s="77" t="s">
        <v>243</v>
      </c>
      <c r="D49" s="23" t="s">
        <v>196</v>
      </c>
      <c r="E49" s="21" t="s">
        <v>89</v>
      </c>
      <c r="F49" s="21" t="s">
        <v>229</v>
      </c>
      <c r="G49" s="21" t="s">
        <v>233</v>
      </c>
      <c r="H49" s="21" t="s">
        <v>228</v>
      </c>
      <c r="I49" s="25">
        <v>2.65</v>
      </c>
      <c r="J49" s="27">
        <v>0</v>
      </c>
      <c r="K49" s="32">
        <v>1</v>
      </c>
      <c r="L49" s="36">
        <v>32.773437</v>
      </c>
      <c r="M49" s="37">
        <v>-91.87149</v>
      </c>
      <c r="N49" s="25" t="s">
        <v>193</v>
      </c>
      <c r="O49" s="28"/>
    </row>
    <row r="50" spans="1:15" ht="19.5" customHeight="1">
      <c r="A50" s="80">
        <v>37</v>
      </c>
      <c r="B50" s="144">
        <v>2</v>
      </c>
      <c r="C50" s="21" t="s">
        <v>73</v>
      </c>
      <c r="D50" s="21" t="s">
        <v>71</v>
      </c>
      <c r="E50" s="21" t="s">
        <v>91</v>
      </c>
      <c r="F50" s="21" t="s">
        <v>115</v>
      </c>
      <c r="G50" s="21" t="s">
        <v>106</v>
      </c>
      <c r="H50" s="21" t="s">
        <v>50</v>
      </c>
      <c r="I50" s="25">
        <v>18.33</v>
      </c>
      <c r="J50" s="27">
        <v>0</v>
      </c>
      <c r="K50" s="32">
        <v>1</v>
      </c>
      <c r="L50" s="36">
        <v>32.50751</v>
      </c>
      <c r="M50" s="37">
        <v>-92.122411</v>
      </c>
      <c r="N50" s="25" t="s">
        <v>143</v>
      </c>
      <c r="O50" s="28" t="s">
        <v>58</v>
      </c>
    </row>
    <row r="51" spans="1:15" ht="19.5" customHeight="1">
      <c r="A51" s="80">
        <v>37</v>
      </c>
      <c r="B51" s="144">
        <v>3</v>
      </c>
      <c r="C51" s="21" t="s">
        <v>73</v>
      </c>
      <c r="D51" s="21" t="s">
        <v>71</v>
      </c>
      <c r="E51" s="21" t="s">
        <v>91</v>
      </c>
      <c r="F51" s="21" t="s">
        <v>115</v>
      </c>
      <c r="G51" s="21" t="s">
        <v>105</v>
      </c>
      <c r="H51" s="21" t="s">
        <v>50</v>
      </c>
      <c r="I51" s="25">
        <v>18.4</v>
      </c>
      <c r="J51" s="27">
        <v>0</v>
      </c>
      <c r="K51" s="32">
        <v>1</v>
      </c>
      <c r="L51" s="36">
        <v>32.508116</v>
      </c>
      <c r="M51" s="37">
        <v>-92.121453</v>
      </c>
      <c r="N51" s="25" t="s">
        <v>143</v>
      </c>
      <c r="O51" s="28" t="s">
        <v>58</v>
      </c>
    </row>
    <row r="52" spans="1:15" ht="19.5" customHeight="1">
      <c r="A52" s="80">
        <v>37</v>
      </c>
      <c r="B52" s="144">
        <v>7</v>
      </c>
      <c r="C52" s="21" t="s">
        <v>73</v>
      </c>
      <c r="D52" s="21" t="s">
        <v>71</v>
      </c>
      <c r="E52" s="21" t="s">
        <v>91</v>
      </c>
      <c r="F52" s="21" t="s">
        <v>115</v>
      </c>
      <c r="G52" s="21" t="s">
        <v>104</v>
      </c>
      <c r="H52" s="21" t="s">
        <v>50</v>
      </c>
      <c r="I52" s="25">
        <v>18.68</v>
      </c>
      <c r="J52" s="27">
        <v>0</v>
      </c>
      <c r="K52" s="32">
        <v>1</v>
      </c>
      <c r="L52" s="36">
        <v>32.510552</v>
      </c>
      <c r="M52" s="37">
        <v>-92.117607</v>
      </c>
      <c r="N52" s="25" t="s">
        <v>143</v>
      </c>
      <c r="O52" s="28" t="s">
        <v>58</v>
      </c>
    </row>
    <row r="53" spans="1:15" ht="19.5" customHeight="1">
      <c r="A53" s="80">
        <v>37</v>
      </c>
      <c r="B53" s="144">
        <v>19</v>
      </c>
      <c r="C53" s="21" t="s">
        <v>73</v>
      </c>
      <c r="D53" s="21" t="s">
        <v>71</v>
      </c>
      <c r="E53" s="21" t="s">
        <v>91</v>
      </c>
      <c r="F53" s="21" t="s">
        <v>111</v>
      </c>
      <c r="G53" s="21" t="s">
        <v>113</v>
      </c>
      <c r="H53" s="21" t="s">
        <v>53</v>
      </c>
      <c r="I53" s="23">
        <v>1.87</v>
      </c>
      <c r="J53" s="24">
        <v>0</v>
      </c>
      <c r="K53" s="32">
        <v>1</v>
      </c>
      <c r="L53" s="34">
        <v>32.525946</v>
      </c>
      <c r="M53" s="35">
        <v>-92.05236</v>
      </c>
      <c r="N53" s="25" t="s">
        <v>143</v>
      </c>
      <c r="O53" s="26" t="s">
        <v>58</v>
      </c>
    </row>
    <row r="54" spans="1:15" ht="19.5" customHeight="1">
      <c r="A54" s="80">
        <v>37</v>
      </c>
      <c r="B54" s="144">
        <v>47</v>
      </c>
      <c r="C54" s="21" t="s">
        <v>73</v>
      </c>
      <c r="D54" s="21" t="s">
        <v>71</v>
      </c>
      <c r="E54" s="21" t="s">
        <v>89</v>
      </c>
      <c r="F54" s="21" t="s">
        <v>89</v>
      </c>
      <c r="G54" s="21" t="s">
        <v>99</v>
      </c>
      <c r="H54" s="21" t="s">
        <v>54</v>
      </c>
      <c r="I54" s="25">
        <v>5.92</v>
      </c>
      <c r="J54" s="27">
        <v>1</v>
      </c>
      <c r="K54" s="32">
        <v>1</v>
      </c>
      <c r="L54" s="36">
        <v>32.49375</v>
      </c>
      <c r="M54" s="37">
        <v>-92.08324</v>
      </c>
      <c r="N54" s="25" t="s">
        <v>143</v>
      </c>
      <c r="O54" s="28" t="s">
        <v>148</v>
      </c>
    </row>
    <row r="55" spans="1:15" ht="26.25" customHeight="1">
      <c r="A55" s="162" t="s">
        <v>289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3"/>
      <c r="O55" s="159" t="s">
        <v>147</v>
      </c>
    </row>
    <row r="56" spans="1:15" ht="19.5" customHeight="1">
      <c r="A56" s="165" t="s">
        <v>86</v>
      </c>
      <c r="B56" s="166"/>
      <c r="C56" s="158" t="s">
        <v>290</v>
      </c>
      <c r="D56" s="158" t="s">
        <v>291</v>
      </c>
      <c r="E56" s="158" t="s">
        <v>292</v>
      </c>
      <c r="F56" s="158" t="s">
        <v>293</v>
      </c>
      <c r="G56" s="158" t="s">
        <v>294</v>
      </c>
      <c r="H56" s="72" t="s">
        <v>80</v>
      </c>
      <c r="I56" s="73" t="s">
        <v>295</v>
      </c>
      <c r="J56" s="74" t="s">
        <v>76</v>
      </c>
      <c r="K56" s="75" t="s">
        <v>77</v>
      </c>
      <c r="L56" s="76" t="s">
        <v>82</v>
      </c>
      <c r="M56" s="76" t="s">
        <v>83</v>
      </c>
      <c r="N56" s="76" t="s">
        <v>284</v>
      </c>
      <c r="O56" s="164"/>
    </row>
    <row r="57" spans="1:15" ht="19.5" customHeight="1">
      <c r="A57" s="80">
        <v>37</v>
      </c>
      <c r="B57" s="144">
        <v>50</v>
      </c>
      <c r="C57" s="21" t="s">
        <v>73</v>
      </c>
      <c r="D57" s="21" t="s">
        <v>71</v>
      </c>
      <c r="E57" s="21" t="s">
        <v>89</v>
      </c>
      <c r="F57" s="21" t="s">
        <v>89</v>
      </c>
      <c r="G57" s="21" t="s">
        <v>96</v>
      </c>
      <c r="H57" s="22" t="s">
        <v>52</v>
      </c>
      <c r="I57" s="25">
        <v>0.93</v>
      </c>
      <c r="J57" s="27">
        <v>1</v>
      </c>
      <c r="K57" s="32">
        <v>1</v>
      </c>
      <c r="L57" s="36">
        <v>32.53563</v>
      </c>
      <c r="M57" s="37">
        <v>-92.07956</v>
      </c>
      <c r="N57" s="25" t="s">
        <v>144</v>
      </c>
      <c r="O57" s="28" t="s">
        <v>148</v>
      </c>
    </row>
    <row r="58" spans="1:15" ht="19.5" customHeight="1">
      <c r="A58" s="81">
        <v>37</v>
      </c>
      <c r="B58" s="144">
        <v>71</v>
      </c>
      <c r="C58" s="23" t="s">
        <v>75</v>
      </c>
      <c r="D58" s="21" t="s">
        <v>71</v>
      </c>
      <c r="E58" s="21" t="s">
        <v>91</v>
      </c>
      <c r="F58" s="26" t="s">
        <v>110</v>
      </c>
      <c r="G58" s="21" t="s">
        <v>108</v>
      </c>
      <c r="H58" s="21" t="s">
        <v>50</v>
      </c>
      <c r="I58" s="25">
        <v>17.9</v>
      </c>
      <c r="J58" s="27">
        <v>1</v>
      </c>
      <c r="K58" s="32">
        <v>1</v>
      </c>
      <c r="L58" s="36">
        <v>32.503836</v>
      </c>
      <c r="M58" s="37">
        <v>-92.128308</v>
      </c>
      <c r="N58" s="25" t="s">
        <v>143</v>
      </c>
      <c r="O58" s="28" t="s">
        <v>58</v>
      </c>
    </row>
    <row r="59" spans="1:15" ht="19.5" customHeight="1">
      <c r="A59" s="81">
        <v>37</v>
      </c>
      <c r="B59" s="144">
        <v>72</v>
      </c>
      <c r="C59" s="23" t="s">
        <v>75</v>
      </c>
      <c r="D59" s="21" t="s">
        <v>71</v>
      </c>
      <c r="E59" s="21" t="s">
        <v>91</v>
      </c>
      <c r="F59" s="26" t="s">
        <v>109</v>
      </c>
      <c r="G59" s="21" t="s">
        <v>107</v>
      </c>
      <c r="H59" s="21" t="s">
        <v>50</v>
      </c>
      <c r="I59" s="25">
        <v>18</v>
      </c>
      <c r="J59" s="27">
        <v>0</v>
      </c>
      <c r="K59" s="32">
        <v>1</v>
      </c>
      <c r="L59" s="36">
        <v>32.50464</v>
      </c>
      <c r="M59" s="37">
        <v>-92.126945</v>
      </c>
      <c r="N59" s="25" t="s">
        <v>143</v>
      </c>
      <c r="O59" s="28" t="s">
        <v>58</v>
      </c>
    </row>
    <row r="60" spans="1:15" ht="19.5" customHeight="1">
      <c r="A60" s="81">
        <v>37</v>
      </c>
      <c r="B60" s="145">
        <v>95</v>
      </c>
      <c r="C60" s="21" t="s">
        <v>73</v>
      </c>
      <c r="D60" s="21" t="s">
        <v>71</v>
      </c>
      <c r="E60" s="21" t="s">
        <v>89</v>
      </c>
      <c r="F60" s="21" t="s">
        <v>89</v>
      </c>
      <c r="G60" s="21" t="s">
        <v>100</v>
      </c>
      <c r="H60" s="21" t="s">
        <v>54</v>
      </c>
      <c r="I60" s="25">
        <v>5.76</v>
      </c>
      <c r="J60" s="27">
        <v>1</v>
      </c>
      <c r="K60" s="32">
        <v>1</v>
      </c>
      <c r="L60" s="36">
        <v>32.4909</v>
      </c>
      <c r="M60" s="37">
        <f>-92.08323</f>
        <v>-92.08323</v>
      </c>
      <c r="N60" s="25" t="s">
        <v>143</v>
      </c>
      <c r="O60" s="28" t="s">
        <v>148</v>
      </c>
    </row>
    <row r="61" spans="1:22" ht="19.5" customHeight="1">
      <c r="A61" s="81">
        <v>37</v>
      </c>
      <c r="B61" s="145">
        <v>96</v>
      </c>
      <c r="C61" s="21" t="s">
        <v>73</v>
      </c>
      <c r="D61" s="21" t="s">
        <v>71</v>
      </c>
      <c r="E61" s="21" t="s">
        <v>89</v>
      </c>
      <c r="F61" s="21" t="s">
        <v>89</v>
      </c>
      <c r="G61" s="21" t="s">
        <v>95</v>
      </c>
      <c r="H61" s="21" t="s">
        <v>52</v>
      </c>
      <c r="I61" s="25">
        <v>1.38</v>
      </c>
      <c r="J61" s="27">
        <v>1</v>
      </c>
      <c r="K61" s="32">
        <v>1</v>
      </c>
      <c r="L61" s="36">
        <v>32.541817</v>
      </c>
      <c r="M61" s="37">
        <v>-92.077931</v>
      </c>
      <c r="N61" s="25" t="s">
        <v>145</v>
      </c>
      <c r="O61" s="28" t="s">
        <v>148</v>
      </c>
      <c r="Q61" s="173" t="s">
        <v>154</v>
      </c>
      <c r="R61" s="173"/>
      <c r="S61" s="173"/>
      <c r="T61" s="173"/>
      <c r="U61" s="173" t="s">
        <v>151</v>
      </c>
      <c r="V61" s="173"/>
    </row>
    <row r="62" spans="1:26" ht="19.5" customHeight="1">
      <c r="A62" s="81">
        <v>37</v>
      </c>
      <c r="B62" s="145" t="s">
        <v>112</v>
      </c>
      <c r="C62" s="21" t="s">
        <v>73</v>
      </c>
      <c r="D62" s="21" t="s">
        <v>71</v>
      </c>
      <c r="E62" s="21" t="s">
        <v>91</v>
      </c>
      <c r="F62" s="21" t="s">
        <v>111</v>
      </c>
      <c r="G62" s="21" t="s">
        <v>114</v>
      </c>
      <c r="H62" s="21" t="s">
        <v>53</v>
      </c>
      <c r="I62" s="23">
        <v>1.2</v>
      </c>
      <c r="J62" s="24">
        <v>0</v>
      </c>
      <c r="K62" s="32">
        <v>1</v>
      </c>
      <c r="L62" s="34">
        <v>32.526331</v>
      </c>
      <c r="M62" s="35">
        <v>-92.063704</v>
      </c>
      <c r="N62" s="25" t="s">
        <v>143</v>
      </c>
      <c r="O62" s="26" t="s">
        <v>58</v>
      </c>
      <c r="W62" s="173"/>
      <c r="X62" s="173"/>
      <c r="Y62" s="173"/>
      <c r="Z62" s="173"/>
    </row>
    <row r="63" spans="1:15" ht="19.5" customHeight="1">
      <c r="A63" s="81">
        <v>37</v>
      </c>
      <c r="B63" s="174" t="s">
        <v>55</v>
      </c>
      <c r="C63" s="21" t="s">
        <v>74</v>
      </c>
      <c r="D63" s="21" t="s">
        <v>71</v>
      </c>
      <c r="E63" s="21" t="s">
        <v>89</v>
      </c>
      <c r="F63" s="21" t="s">
        <v>89</v>
      </c>
      <c r="G63" s="21" t="s">
        <v>92</v>
      </c>
      <c r="H63" s="22" t="s">
        <v>52</v>
      </c>
      <c r="I63" s="23">
        <v>11.3</v>
      </c>
      <c r="J63" s="24">
        <v>1</v>
      </c>
      <c r="K63" s="32">
        <v>1</v>
      </c>
      <c r="L63" s="34">
        <v>32.680322</v>
      </c>
      <c r="M63" s="35">
        <v>-92.046062</v>
      </c>
      <c r="N63" s="25" t="s">
        <v>143</v>
      </c>
      <c r="O63" s="21" t="s">
        <v>58</v>
      </c>
    </row>
    <row r="64" spans="1:27" ht="19.5" customHeight="1">
      <c r="A64" s="81">
        <v>37</v>
      </c>
      <c r="B64" s="145" t="s">
        <v>68</v>
      </c>
      <c r="C64" s="21" t="s">
        <v>73</v>
      </c>
      <c r="D64" s="21" t="s">
        <v>71</v>
      </c>
      <c r="E64" s="21" t="s">
        <v>89</v>
      </c>
      <c r="F64" s="21" t="s">
        <v>89</v>
      </c>
      <c r="G64" s="21" t="s">
        <v>98</v>
      </c>
      <c r="H64" s="21" t="s">
        <v>54</v>
      </c>
      <c r="I64" s="25">
        <v>7.07</v>
      </c>
      <c r="J64" s="27">
        <v>0</v>
      </c>
      <c r="K64" s="32">
        <v>1</v>
      </c>
      <c r="L64" s="36">
        <v>32.509753</v>
      </c>
      <c r="M64" s="37">
        <v>-92.081303</v>
      </c>
      <c r="N64" s="25" t="s">
        <v>143</v>
      </c>
      <c r="O64" s="28" t="s">
        <v>148</v>
      </c>
      <c r="AA64" s="173"/>
    </row>
    <row r="65" spans="1:15" ht="19.5" customHeight="1">
      <c r="A65" s="81">
        <v>37</v>
      </c>
      <c r="B65" s="174" t="s">
        <v>66</v>
      </c>
      <c r="C65" s="21" t="s">
        <v>73</v>
      </c>
      <c r="D65" s="21" t="s">
        <v>71</v>
      </c>
      <c r="E65" s="21" t="s">
        <v>89</v>
      </c>
      <c r="F65" s="21" t="s">
        <v>89</v>
      </c>
      <c r="G65" s="21" t="s">
        <v>94</v>
      </c>
      <c r="H65" s="21" t="s">
        <v>52</v>
      </c>
      <c r="I65" s="25">
        <v>2.62</v>
      </c>
      <c r="J65" s="27">
        <v>1</v>
      </c>
      <c r="K65" s="32">
        <v>1</v>
      </c>
      <c r="L65" s="36">
        <v>32.559671</v>
      </c>
      <c r="M65" s="37">
        <v>-92.075352</v>
      </c>
      <c r="N65" s="25" t="s">
        <v>143</v>
      </c>
      <c r="O65" s="28" t="s">
        <v>148</v>
      </c>
    </row>
    <row r="66" spans="1:15" ht="19.5" customHeight="1">
      <c r="A66" s="81">
        <v>37</v>
      </c>
      <c r="B66" s="145" t="s">
        <v>70</v>
      </c>
      <c r="C66" s="21" t="s">
        <v>73</v>
      </c>
      <c r="D66" s="21" t="s">
        <v>71</v>
      </c>
      <c r="E66" s="21" t="s">
        <v>89</v>
      </c>
      <c r="F66" s="21" t="s">
        <v>89</v>
      </c>
      <c r="G66" s="21" t="s">
        <v>102</v>
      </c>
      <c r="H66" s="21" t="s">
        <v>54</v>
      </c>
      <c r="I66" s="25">
        <v>5.31</v>
      </c>
      <c r="J66" s="27">
        <v>1</v>
      </c>
      <c r="K66" s="32">
        <v>1</v>
      </c>
      <c r="L66" s="36">
        <v>32.484375</v>
      </c>
      <c r="M66" s="37">
        <v>-92.082954</v>
      </c>
      <c r="N66" s="25" t="s">
        <v>143</v>
      </c>
      <c r="O66" s="28" t="s">
        <v>148</v>
      </c>
    </row>
    <row r="67" spans="1:22" ht="19.5" customHeight="1">
      <c r="A67" s="81">
        <v>37</v>
      </c>
      <c r="B67" s="145" t="s">
        <v>67</v>
      </c>
      <c r="C67" s="21" t="s">
        <v>73</v>
      </c>
      <c r="D67" s="21" t="s">
        <v>71</v>
      </c>
      <c r="E67" s="21" t="s">
        <v>89</v>
      </c>
      <c r="F67" s="21" t="s">
        <v>89</v>
      </c>
      <c r="G67" s="21" t="s">
        <v>97</v>
      </c>
      <c r="H67" s="21" t="s">
        <v>52</v>
      </c>
      <c r="I67" s="25">
        <v>0.55</v>
      </c>
      <c r="J67" s="27">
        <v>1</v>
      </c>
      <c r="K67" s="32">
        <v>1</v>
      </c>
      <c r="L67" s="36">
        <v>32.52985</v>
      </c>
      <c r="M67" s="37">
        <v>-92.08006</v>
      </c>
      <c r="N67" s="25" t="s">
        <v>145</v>
      </c>
      <c r="O67" s="28" t="s">
        <v>148</v>
      </c>
      <c r="Q67" s="173" t="s">
        <v>149</v>
      </c>
      <c r="R67" s="173"/>
      <c r="S67" s="173"/>
      <c r="T67" s="173" t="s">
        <v>152</v>
      </c>
      <c r="U67" s="173"/>
      <c r="V67" s="173"/>
    </row>
    <row r="68" spans="1:22" ht="19.5" customHeight="1">
      <c r="A68" s="81">
        <v>37</v>
      </c>
      <c r="B68" s="174" t="s">
        <v>51</v>
      </c>
      <c r="C68" s="21" t="s">
        <v>73</v>
      </c>
      <c r="D68" s="21" t="s">
        <v>71</v>
      </c>
      <c r="E68" s="21" t="s">
        <v>89</v>
      </c>
      <c r="F68" s="21" t="s">
        <v>89</v>
      </c>
      <c r="G68" s="21" t="s">
        <v>93</v>
      </c>
      <c r="H68" s="21" t="s">
        <v>52</v>
      </c>
      <c r="I68" s="23">
        <v>5.32</v>
      </c>
      <c r="J68" s="24">
        <v>1</v>
      </c>
      <c r="K68" s="32">
        <v>1</v>
      </c>
      <c r="L68" s="34">
        <v>32.5982</v>
      </c>
      <c r="M68" s="35">
        <v>-92.06723</v>
      </c>
      <c r="N68" s="25" t="s">
        <v>145</v>
      </c>
      <c r="O68" s="28" t="s">
        <v>148</v>
      </c>
      <c r="Q68" s="173" t="s">
        <v>149</v>
      </c>
      <c r="R68" s="173"/>
      <c r="S68" s="173" t="s">
        <v>151</v>
      </c>
      <c r="T68" s="173"/>
      <c r="U68" s="173"/>
      <c r="V68" s="173"/>
    </row>
    <row r="69" spans="1:15" ht="19.5" customHeight="1">
      <c r="A69" s="81">
        <v>37</v>
      </c>
      <c r="B69" s="145" t="s">
        <v>69</v>
      </c>
      <c r="C69" s="21" t="s">
        <v>73</v>
      </c>
      <c r="D69" s="21" t="s">
        <v>71</v>
      </c>
      <c r="E69" s="21" t="s">
        <v>89</v>
      </c>
      <c r="F69" s="21" t="s">
        <v>89</v>
      </c>
      <c r="G69" s="21" t="s">
        <v>101</v>
      </c>
      <c r="H69" s="21" t="s">
        <v>54</v>
      </c>
      <c r="I69" s="25">
        <v>5.51</v>
      </c>
      <c r="J69" s="27">
        <v>1</v>
      </c>
      <c r="K69" s="32">
        <v>1</v>
      </c>
      <c r="L69" s="36">
        <v>32.487269</v>
      </c>
      <c r="M69" s="37">
        <v>-92.08305</v>
      </c>
      <c r="N69" s="25" t="s">
        <v>143</v>
      </c>
      <c r="O69" s="28" t="s">
        <v>148</v>
      </c>
    </row>
    <row r="70" spans="1:22" ht="19.5" customHeight="1">
      <c r="A70" s="81">
        <v>42</v>
      </c>
      <c r="B70" s="145">
        <v>1</v>
      </c>
      <c r="C70" s="84" t="s">
        <v>195</v>
      </c>
      <c r="D70" s="77" t="s">
        <v>176</v>
      </c>
      <c r="E70" s="77" t="s">
        <v>91</v>
      </c>
      <c r="F70" s="77" t="s">
        <v>180</v>
      </c>
      <c r="G70" s="77" t="s">
        <v>181</v>
      </c>
      <c r="H70" s="77" t="s">
        <v>182</v>
      </c>
      <c r="I70" s="77">
        <v>2.51</v>
      </c>
      <c r="J70" s="77">
        <v>0</v>
      </c>
      <c r="K70" s="79">
        <v>1</v>
      </c>
      <c r="L70" s="78">
        <v>32.47766</v>
      </c>
      <c r="M70" s="77">
        <v>-91.75865</v>
      </c>
      <c r="N70" s="154" t="s">
        <v>285</v>
      </c>
      <c r="O70" s="77"/>
      <c r="P70" s="182" t="s">
        <v>194</v>
      </c>
      <c r="Q70" s="19"/>
      <c r="R70" s="19"/>
      <c r="S70" s="19"/>
      <c r="T70" s="19"/>
      <c r="U70" s="19"/>
      <c r="V70" s="19"/>
    </row>
    <row r="71" spans="1:22" ht="19.5" customHeight="1">
      <c r="A71" s="81">
        <v>42</v>
      </c>
      <c r="B71" s="145">
        <v>2</v>
      </c>
      <c r="C71" s="84" t="s">
        <v>195</v>
      </c>
      <c r="D71" s="77" t="s">
        <v>176</v>
      </c>
      <c r="E71" s="77" t="s">
        <v>91</v>
      </c>
      <c r="F71" s="77" t="s">
        <v>180</v>
      </c>
      <c r="G71" s="77" t="s">
        <v>183</v>
      </c>
      <c r="H71" s="77" t="s">
        <v>182</v>
      </c>
      <c r="I71" s="77">
        <v>2.43</v>
      </c>
      <c r="J71" s="77">
        <v>1</v>
      </c>
      <c r="K71" s="79">
        <v>1</v>
      </c>
      <c r="L71" s="78">
        <v>32.47756</v>
      </c>
      <c r="M71" s="77">
        <v>-91.7575</v>
      </c>
      <c r="N71" s="85" t="s">
        <v>144</v>
      </c>
      <c r="O71" s="77"/>
      <c r="P71" s="182" t="s">
        <v>194</v>
      </c>
      <c r="Q71" s="19"/>
      <c r="R71" s="19"/>
      <c r="S71" s="19"/>
      <c r="T71" s="19"/>
      <c r="U71" s="19"/>
      <c r="V71" s="19"/>
    </row>
    <row r="72" spans="1:22" ht="19.5" customHeight="1">
      <c r="A72" s="81">
        <v>42</v>
      </c>
      <c r="B72" s="145">
        <v>3</v>
      </c>
      <c r="C72" s="84" t="s">
        <v>195</v>
      </c>
      <c r="D72" s="77" t="s">
        <v>176</v>
      </c>
      <c r="E72" s="77" t="s">
        <v>91</v>
      </c>
      <c r="F72" s="77" t="s">
        <v>180</v>
      </c>
      <c r="G72" s="77" t="s">
        <v>184</v>
      </c>
      <c r="H72" s="77" t="s">
        <v>182</v>
      </c>
      <c r="I72" s="77">
        <v>2.53</v>
      </c>
      <c r="J72" s="77">
        <v>0</v>
      </c>
      <c r="K72" s="79">
        <v>1</v>
      </c>
      <c r="L72" s="78">
        <v>32.47742</v>
      </c>
      <c r="M72" s="77">
        <v>-91.75573</v>
      </c>
      <c r="N72" s="154" t="s">
        <v>285</v>
      </c>
      <c r="O72" s="77"/>
      <c r="P72" s="182" t="s">
        <v>194</v>
      </c>
      <c r="Q72" s="19"/>
      <c r="R72" s="19"/>
      <c r="S72" s="19"/>
      <c r="T72" s="19"/>
      <c r="U72" s="19"/>
      <c r="V72" s="19"/>
    </row>
    <row r="73" spans="1:22" ht="19.5" customHeight="1">
      <c r="A73" s="81">
        <v>42</v>
      </c>
      <c r="B73" s="145">
        <v>5</v>
      </c>
      <c r="C73" s="84" t="s">
        <v>195</v>
      </c>
      <c r="D73" s="77" t="s">
        <v>176</v>
      </c>
      <c r="E73" s="77" t="s">
        <v>185</v>
      </c>
      <c r="F73" s="77" t="s">
        <v>183</v>
      </c>
      <c r="G73" s="77" t="s">
        <v>190</v>
      </c>
      <c r="H73" s="77" t="s">
        <v>189</v>
      </c>
      <c r="I73" s="77">
        <v>8.15</v>
      </c>
      <c r="J73" s="77">
        <v>1</v>
      </c>
      <c r="K73" s="79">
        <v>1</v>
      </c>
      <c r="L73" s="78">
        <v>32.46986</v>
      </c>
      <c r="M73" s="77">
        <v>-91.75834</v>
      </c>
      <c r="N73" s="85" t="s">
        <v>193</v>
      </c>
      <c r="O73" s="77"/>
      <c r="P73" s="19"/>
      <c r="Q73" s="19"/>
      <c r="R73" s="19"/>
      <c r="S73" s="19"/>
      <c r="T73" s="19"/>
      <c r="U73" s="19"/>
      <c r="V73" s="19"/>
    </row>
    <row r="74" spans="1:22" ht="19.5" customHeight="1">
      <c r="A74" s="81">
        <v>42</v>
      </c>
      <c r="B74" s="145">
        <v>6</v>
      </c>
      <c r="C74" s="84" t="s">
        <v>195</v>
      </c>
      <c r="D74" s="77" t="s">
        <v>176</v>
      </c>
      <c r="E74" s="77" t="s">
        <v>185</v>
      </c>
      <c r="F74" s="77" t="s">
        <v>183</v>
      </c>
      <c r="G74" s="77" t="s">
        <v>188</v>
      </c>
      <c r="H74" s="77" t="s">
        <v>189</v>
      </c>
      <c r="I74" s="77">
        <v>8.59</v>
      </c>
      <c r="J74" s="77">
        <v>1</v>
      </c>
      <c r="K74" s="79">
        <v>1</v>
      </c>
      <c r="L74" s="78">
        <v>32.47621</v>
      </c>
      <c r="M74" s="77">
        <v>-91.75763</v>
      </c>
      <c r="N74" s="85" t="s">
        <v>193</v>
      </c>
      <c r="O74" s="77"/>
      <c r="P74" s="19"/>
      <c r="Q74" s="19"/>
      <c r="R74" s="19"/>
      <c r="S74" s="19"/>
      <c r="T74" s="19"/>
      <c r="U74" s="19"/>
      <c r="V74" s="19"/>
    </row>
    <row r="75" spans="1:22" ht="19.5" customHeight="1">
      <c r="A75" s="81">
        <v>42</v>
      </c>
      <c r="B75" s="145">
        <v>19</v>
      </c>
      <c r="C75" s="84" t="s">
        <v>195</v>
      </c>
      <c r="D75" s="77" t="s">
        <v>176</v>
      </c>
      <c r="E75" s="77" t="s">
        <v>185</v>
      </c>
      <c r="F75" s="77" t="s">
        <v>181</v>
      </c>
      <c r="G75" s="77" t="s">
        <v>188</v>
      </c>
      <c r="H75" s="77" t="s">
        <v>189</v>
      </c>
      <c r="I75" s="77">
        <v>8.59</v>
      </c>
      <c r="J75" s="77">
        <v>1</v>
      </c>
      <c r="K75" s="79">
        <v>1</v>
      </c>
      <c r="L75" s="78">
        <v>32.4763</v>
      </c>
      <c r="M75" s="77">
        <v>-91.75878</v>
      </c>
      <c r="N75" s="85" t="s">
        <v>193</v>
      </c>
      <c r="O75" s="77"/>
      <c r="P75" s="19"/>
      <c r="Q75" s="19"/>
      <c r="R75" s="19"/>
      <c r="S75" s="19"/>
      <c r="T75" s="19"/>
      <c r="U75" s="19"/>
      <c r="V75" s="19"/>
    </row>
    <row r="76" spans="1:22" ht="19.5" customHeight="1">
      <c r="A76" s="81">
        <v>42</v>
      </c>
      <c r="B76" s="145">
        <v>21</v>
      </c>
      <c r="C76" s="84" t="s">
        <v>192</v>
      </c>
      <c r="D76" s="77" t="s">
        <v>176</v>
      </c>
      <c r="E76" s="77" t="s">
        <v>91</v>
      </c>
      <c r="F76" s="77" t="s">
        <v>91</v>
      </c>
      <c r="G76" s="77" t="s">
        <v>177</v>
      </c>
      <c r="H76" s="77" t="s">
        <v>182</v>
      </c>
      <c r="I76" s="23">
        <v>18</v>
      </c>
      <c r="J76" s="77">
        <v>1</v>
      </c>
      <c r="K76" s="79">
        <v>1</v>
      </c>
      <c r="L76" s="78">
        <v>32.45712</v>
      </c>
      <c r="M76" s="77">
        <v>-91.49239</v>
      </c>
      <c r="N76" s="154" t="s">
        <v>285</v>
      </c>
      <c r="O76" s="77"/>
      <c r="P76" s="182" t="s">
        <v>194</v>
      </c>
      <c r="Q76" s="19"/>
      <c r="R76" s="19"/>
      <c r="S76" s="19"/>
      <c r="T76" s="19"/>
      <c r="U76" s="19"/>
      <c r="V76" s="19"/>
    </row>
    <row r="77" spans="1:22" ht="19.5" customHeight="1">
      <c r="A77" s="81">
        <v>42</v>
      </c>
      <c r="B77" s="145">
        <v>22</v>
      </c>
      <c r="C77" s="84" t="s">
        <v>195</v>
      </c>
      <c r="D77" s="77" t="s">
        <v>176</v>
      </c>
      <c r="E77" s="77" t="s">
        <v>185</v>
      </c>
      <c r="F77" s="77" t="s">
        <v>183</v>
      </c>
      <c r="G77" s="77" t="s">
        <v>186</v>
      </c>
      <c r="H77" s="77" t="s">
        <v>187</v>
      </c>
      <c r="I77" s="77">
        <v>0.07</v>
      </c>
      <c r="J77" s="77">
        <v>1</v>
      </c>
      <c r="K77" s="79">
        <v>1</v>
      </c>
      <c r="L77" s="78">
        <v>32.47858</v>
      </c>
      <c r="M77" s="77">
        <v>-91.75738</v>
      </c>
      <c r="N77" s="85" t="s">
        <v>193</v>
      </c>
      <c r="O77" s="77"/>
      <c r="P77" s="19"/>
      <c r="Q77" s="19"/>
      <c r="R77" s="19"/>
      <c r="S77" s="19"/>
      <c r="T77" s="19"/>
      <c r="U77" s="19"/>
      <c r="V77" s="19"/>
    </row>
    <row r="78" spans="1:22" ht="19.5" customHeight="1">
      <c r="A78" s="81">
        <v>42</v>
      </c>
      <c r="B78" s="145">
        <v>24</v>
      </c>
      <c r="C78" s="84" t="s">
        <v>195</v>
      </c>
      <c r="D78" s="77" t="s">
        <v>176</v>
      </c>
      <c r="E78" s="77" t="s">
        <v>185</v>
      </c>
      <c r="F78" s="77" t="s">
        <v>185</v>
      </c>
      <c r="G78" s="77" t="s">
        <v>137</v>
      </c>
      <c r="H78" s="77" t="s">
        <v>189</v>
      </c>
      <c r="I78" s="77">
        <v>7.14</v>
      </c>
      <c r="J78" s="77">
        <v>0</v>
      </c>
      <c r="K78" s="79">
        <v>1</v>
      </c>
      <c r="L78" s="78">
        <v>32.45547</v>
      </c>
      <c r="M78" s="77">
        <v>-91.75907</v>
      </c>
      <c r="N78" s="85" t="s">
        <v>193</v>
      </c>
      <c r="O78" s="77"/>
      <c r="P78" s="19"/>
      <c r="Q78" s="19"/>
      <c r="R78" s="19"/>
      <c r="S78" s="19"/>
      <c r="T78" s="19"/>
      <c r="U78" s="19"/>
      <c r="V78" s="19"/>
    </row>
    <row r="79" spans="1:22" ht="19.5" customHeight="1">
      <c r="A79" s="81">
        <v>42</v>
      </c>
      <c r="B79" s="145">
        <v>26</v>
      </c>
      <c r="C79" s="84" t="s">
        <v>192</v>
      </c>
      <c r="D79" s="77" t="s">
        <v>176</v>
      </c>
      <c r="E79" s="77" t="s">
        <v>177</v>
      </c>
      <c r="F79" s="77" t="s">
        <v>177</v>
      </c>
      <c r="G79" s="77" t="s">
        <v>178</v>
      </c>
      <c r="H79" s="77" t="s">
        <v>179</v>
      </c>
      <c r="I79" s="77">
        <v>3.11</v>
      </c>
      <c r="J79" s="77">
        <v>1</v>
      </c>
      <c r="K79" s="79">
        <v>1</v>
      </c>
      <c r="L79" s="78">
        <v>32.44982</v>
      </c>
      <c r="M79" s="77">
        <v>-91.49287</v>
      </c>
      <c r="N79" s="85" t="s">
        <v>193</v>
      </c>
      <c r="O79" s="77"/>
      <c r="P79" s="19"/>
      <c r="Q79" s="19"/>
      <c r="R79" s="19"/>
      <c r="S79" s="19"/>
      <c r="T79" s="19"/>
      <c r="U79" s="19"/>
      <c r="V79" s="19"/>
    </row>
    <row r="80" spans="1:22" ht="19.5" customHeight="1">
      <c r="A80" s="81">
        <v>42</v>
      </c>
      <c r="B80" s="145">
        <v>27</v>
      </c>
      <c r="C80" s="84" t="s">
        <v>195</v>
      </c>
      <c r="D80" s="77" t="s">
        <v>176</v>
      </c>
      <c r="E80" s="77" t="s">
        <v>185</v>
      </c>
      <c r="F80" s="77" t="s">
        <v>185</v>
      </c>
      <c r="G80" s="77" t="s">
        <v>138</v>
      </c>
      <c r="H80" s="77" t="s">
        <v>189</v>
      </c>
      <c r="I80" s="77">
        <v>7.34</v>
      </c>
      <c r="J80" s="77">
        <v>0</v>
      </c>
      <c r="K80" s="79">
        <v>1</v>
      </c>
      <c r="L80" s="78">
        <v>32.45829</v>
      </c>
      <c r="M80" s="77">
        <v>-91.75868</v>
      </c>
      <c r="N80" s="85" t="s">
        <v>193</v>
      </c>
      <c r="O80" s="77"/>
      <c r="P80" s="19"/>
      <c r="Q80" s="19"/>
      <c r="R80" s="19"/>
      <c r="S80" s="19"/>
      <c r="T80" s="19"/>
      <c r="U80" s="19"/>
      <c r="V80" s="19"/>
    </row>
    <row r="81" spans="1:22" ht="19.5" customHeight="1" thickBot="1">
      <c r="A81" s="83">
        <v>42</v>
      </c>
      <c r="B81" s="146">
        <v>28</v>
      </c>
      <c r="C81" s="175" t="s">
        <v>195</v>
      </c>
      <c r="D81" s="87" t="s">
        <v>176</v>
      </c>
      <c r="E81" s="87" t="s">
        <v>185</v>
      </c>
      <c r="F81" s="87" t="s">
        <v>181</v>
      </c>
      <c r="G81" s="87" t="s">
        <v>191</v>
      </c>
      <c r="H81" s="87" t="s">
        <v>189</v>
      </c>
      <c r="I81" s="87">
        <v>7.76</v>
      </c>
      <c r="J81" s="87">
        <v>1</v>
      </c>
      <c r="K81" s="179">
        <v>1</v>
      </c>
      <c r="L81" s="78">
        <v>32.46429</v>
      </c>
      <c r="M81" s="77">
        <v>91.75868</v>
      </c>
      <c r="N81" s="85" t="s">
        <v>193</v>
      </c>
      <c r="O81" s="77"/>
      <c r="P81" s="19"/>
      <c r="Q81" s="19"/>
      <c r="R81" s="19"/>
      <c r="S81" s="19"/>
      <c r="T81" s="19"/>
      <c r="U81" s="19"/>
      <c r="V81" s="19"/>
    </row>
    <row r="84" spans="9:11" ht="12.75">
      <c r="I84" t="s">
        <v>286</v>
      </c>
      <c r="J84">
        <f>COUNTIF(J3:J81,1)</f>
        <v>28</v>
      </c>
      <c r="K84">
        <f>COUNTIF(K3:K81,1)</f>
        <v>75</v>
      </c>
    </row>
    <row r="85" ht="12.75">
      <c r="C85">
        <f>COUNT(A3:A25,A26:A57,A58:A81)</f>
        <v>75</v>
      </c>
    </row>
  </sheetData>
  <sheetProtection/>
  <mergeCells count="9">
    <mergeCell ref="A28:K28"/>
    <mergeCell ref="A55:K55"/>
    <mergeCell ref="O55:O56"/>
    <mergeCell ref="A56:B56"/>
    <mergeCell ref="A1:K1"/>
    <mergeCell ref="O1:O2"/>
    <mergeCell ref="A2:B2"/>
    <mergeCell ref="A29:B29"/>
    <mergeCell ref="O28:O29"/>
  </mergeCells>
  <printOptions/>
  <pageMargins left="0.65" right="0" top="0.44" bottom="0.36" header="0.17" footer="0.17"/>
  <pageSetup horizontalDpi="300" verticalDpi="300" orientation="portrait" r:id="rId1"/>
  <headerFooter alignWithMargins="0">
    <oddHeader xml:space="preserve">&amp;C&amp;"Arial,Bold"&amp;14OUACHITA PARISH # 37 </oddHeader>
    <oddFooter>&amp;C&amp;"Arial,Bold"&amp;8&amp;P OF &amp;N&amp;R&amp;"Arial,Bold"&amp;8REV 05/15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81"/>
  <sheetViews>
    <sheetView zoomScale="130" zoomScaleNormal="130" zoomScalePageLayoutView="0" workbookViewId="0" topLeftCell="A7">
      <selection activeCell="R30" sqref="R30"/>
    </sheetView>
  </sheetViews>
  <sheetFormatPr defaultColWidth="9.140625" defaultRowHeight="12.75"/>
  <cols>
    <col min="1" max="1" width="3.00390625" style="0" customWidth="1"/>
    <col min="2" max="2" width="4.140625" style="0" customWidth="1"/>
    <col min="3" max="3" width="6.00390625" style="0" customWidth="1"/>
    <col min="4" max="4" width="15.421875" style="0" hidden="1" customWidth="1"/>
    <col min="5" max="5" width="10.28125" style="0" hidden="1" customWidth="1"/>
    <col min="6" max="6" width="15.00390625" style="0" hidden="1" customWidth="1"/>
    <col min="7" max="7" width="44.7109375" style="0" customWidth="1"/>
    <col min="8" max="8" width="35.57421875" style="0" hidden="1" customWidth="1"/>
    <col min="9" max="9" width="10.8515625" style="0" customWidth="1"/>
    <col min="10" max="10" width="7.140625" style="0" customWidth="1"/>
    <col min="11" max="11" width="6.421875" style="0" hidden="1" customWidth="1"/>
    <col min="12" max="12" width="7.7109375" style="0" hidden="1" customWidth="1"/>
    <col min="13" max="13" width="11.57421875" style="0" customWidth="1"/>
    <col min="14" max="14" width="12.140625" style="0" customWidth="1"/>
    <col min="15" max="15" width="12.8515625" style="0" customWidth="1"/>
    <col min="16" max="16" width="15.00390625" style="0" customWidth="1"/>
  </cols>
  <sheetData>
    <row r="1" spans="1:17" ht="21.75" customHeight="1" thickBot="1">
      <c r="A1" s="126"/>
      <c r="B1" s="167" t="s">
        <v>85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  <c r="O1" s="121"/>
      <c r="P1" s="169" t="s">
        <v>147</v>
      </c>
      <c r="Q1" s="20"/>
    </row>
    <row r="2" spans="1:17" ht="12.75">
      <c r="A2" s="153" t="s">
        <v>156</v>
      </c>
      <c r="B2" s="170" t="s">
        <v>86</v>
      </c>
      <c r="C2" s="171"/>
      <c r="D2" s="86" t="s">
        <v>87</v>
      </c>
      <c r="E2" s="86" t="s">
        <v>88</v>
      </c>
      <c r="F2" s="86" t="s">
        <v>78</v>
      </c>
      <c r="G2" s="86" t="s">
        <v>168</v>
      </c>
      <c r="H2" s="86" t="s">
        <v>79</v>
      </c>
      <c r="I2" s="41" t="s">
        <v>80</v>
      </c>
      <c r="J2" s="96" t="s">
        <v>81</v>
      </c>
      <c r="K2" s="96" t="s">
        <v>76</v>
      </c>
      <c r="L2" s="96" t="s">
        <v>77</v>
      </c>
      <c r="M2" s="86" t="s">
        <v>82</v>
      </c>
      <c r="N2" s="127" t="s">
        <v>83</v>
      </c>
      <c r="O2" s="42" t="s">
        <v>84</v>
      </c>
      <c r="P2" s="172"/>
      <c r="Q2" s="20"/>
    </row>
    <row r="3" spans="1:16" ht="12.75">
      <c r="A3" s="60">
        <v>1</v>
      </c>
      <c r="B3" s="107">
        <f>Ouachita!A3</f>
        <v>31</v>
      </c>
      <c r="C3" s="147">
        <f>Ouachita!B3</f>
        <v>4</v>
      </c>
      <c r="D3" s="97" t="str">
        <f>Ouachita!C3</f>
        <v>RUSTON</v>
      </c>
      <c r="E3" s="97" t="str">
        <f>Ouachita!D3</f>
        <v>LINCOLN</v>
      </c>
      <c r="F3" s="97" t="str">
        <f>Ouachita!E3</f>
        <v>US 80</v>
      </c>
      <c r="G3" s="99" t="s">
        <v>250</v>
      </c>
      <c r="H3" s="99" t="s">
        <v>177</v>
      </c>
      <c r="I3" s="97" t="str">
        <f>Ouachita!H3</f>
        <v>001-07</v>
      </c>
      <c r="J3" s="97">
        <f>Ouachita!I3</f>
        <v>15.08</v>
      </c>
      <c r="K3" s="97">
        <f>Ouachita!J3</f>
        <v>0</v>
      </c>
      <c r="L3" s="97">
        <f>Ouachita!K3</f>
        <v>1</v>
      </c>
      <c r="M3" s="97">
        <f>Ouachita!L3</f>
        <v>32.52379</v>
      </c>
      <c r="N3" s="128">
        <f>Ouachita!M3</f>
        <v>-92.64122</v>
      </c>
      <c r="O3" s="98" t="str">
        <f>Ouachita!N3</f>
        <v>no</v>
      </c>
      <c r="P3" s="97" t="str">
        <f>Ouachita!O3</f>
        <v>TS2</v>
      </c>
    </row>
    <row r="4" spans="1:16" ht="12.75">
      <c r="A4" s="61">
        <f>A3+1</f>
        <v>2</v>
      </c>
      <c r="B4" s="110">
        <f>Ouachita!A4</f>
        <v>31</v>
      </c>
      <c r="C4" s="148">
        <f>Ouachita!B4</f>
        <v>5</v>
      </c>
      <c r="D4" s="48" t="str">
        <f>Ouachita!C4</f>
        <v>RUSTON</v>
      </c>
      <c r="E4" s="111" t="str">
        <f>Ouachita!D4</f>
        <v>LINCOLN</v>
      </c>
      <c r="F4" s="111" t="str">
        <f>Ouachita!E4</f>
        <v>US 80</v>
      </c>
      <c r="G4" s="112" t="s">
        <v>251</v>
      </c>
      <c r="H4" s="112" t="s">
        <v>178</v>
      </c>
      <c r="I4" s="111" t="str">
        <f>Ouachita!H4</f>
        <v>001-08</v>
      </c>
      <c r="J4" s="113">
        <f>Ouachita!I4</f>
        <v>0</v>
      </c>
      <c r="K4" s="114">
        <f>Ouachita!J4</f>
        <v>0</v>
      </c>
      <c r="L4" s="115">
        <f>Ouachita!K4</f>
        <v>1</v>
      </c>
      <c r="M4" s="116">
        <f>Ouachita!L4</f>
        <v>32.52368</v>
      </c>
      <c r="N4" s="129">
        <f>Ouachita!M4</f>
        <v>-92.63963</v>
      </c>
      <c r="O4" s="122" t="str">
        <f>Ouachita!N4</f>
        <v>no</v>
      </c>
      <c r="P4" s="94" t="str">
        <f>Ouachita!O4</f>
        <v>TS2</v>
      </c>
    </row>
    <row r="5" spans="1:16" ht="12.75">
      <c r="A5" s="60">
        <f aca="true" t="shared" si="0" ref="A5:A41">A4+1</f>
        <v>3</v>
      </c>
      <c r="B5" s="100">
        <f>Ouachita!A5</f>
        <v>31</v>
      </c>
      <c r="C5" s="147">
        <f>Ouachita!B5</f>
        <v>6</v>
      </c>
      <c r="D5" s="43" t="str">
        <f>Ouachita!C5</f>
        <v>RUSTON</v>
      </c>
      <c r="E5" s="94" t="str">
        <f>Ouachita!D5</f>
        <v>LINCOLN</v>
      </c>
      <c r="F5" s="94" t="str">
        <f>Ouachita!E5</f>
        <v>US 80</v>
      </c>
      <c r="G5" s="99" t="s">
        <v>252</v>
      </c>
      <c r="H5" s="99" t="s">
        <v>181</v>
      </c>
      <c r="I5" s="94" t="str">
        <f>Ouachita!H5</f>
        <v>001-08</v>
      </c>
      <c r="J5" s="63">
        <f>Ouachita!I5</f>
        <v>0</v>
      </c>
      <c r="K5" s="64">
        <f>Ouachita!J5</f>
        <v>0</v>
      </c>
      <c r="L5" s="65">
        <f>Ouachita!K5</f>
        <v>1</v>
      </c>
      <c r="M5" s="66">
        <f>Ouachita!L5</f>
        <v>32.523677</v>
      </c>
      <c r="N5" s="130">
        <f>Ouachita!M5</f>
        <v>-92.63844</v>
      </c>
      <c r="O5" s="123" t="str">
        <f>Ouachita!N5</f>
        <v>no</v>
      </c>
      <c r="P5" s="43" t="str">
        <f>Ouachita!O5</f>
        <v>TS2</v>
      </c>
    </row>
    <row r="6" spans="1:16" ht="12.75">
      <c r="A6" s="117">
        <f t="shared" si="0"/>
        <v>4</v>
      </c>
      <c r="B6" s="110">
        <f>Ouachita!A6</f>
        <v>31</v>
      </c>
      <c r="C6" s="148">
        <f>Ouachita!B6</f>
        <v>7</v>
      </c>
      <c r="D6" s="48" t="str">
        <f>Ouachita!C6</f>
        <v>RUSTON</v>
      </c>
      <c r="E6" s="111" t="str">
        <f>Ouachita!D6</f>
        <v>LINCOLN</v>
      </c>
      <c r="F6" s="111" t="str">
        <f>Ouachita!E6</f>
        <v>US 80</v>
      </c>
      <c r="G6" s="112" t="s">
        <v>253</v>
      </c>
      <c r="H6" s="112" t="s">
        <v>183</v>
      </c>
      <c r="I6" s="111" t="str">
        <f>Ouachita!H6</f>
        <v>001-08</v>
      </c>
      <c r="J6" s="113">
        <f>Ouachita!I6</f>
        <v>0.14</v>
      </c>
      <c r="K6" s="114">
        <f>Ouachita!J6</f>
        <v>0</v>
      </c>
      <c r="L6" s="115">
        <f>Ouachita!K6</f>
        <v>1</v>
      </c>
      <c r="M6" s="116">
        <f>Ouachita!L6</f>
        <v>32.52563</v>
      </c>
      <c r="N6" s="129">
        <f>Ouachita!M6</f>
        <v>-92.63834</v>
      </c>
      <c r="O6" s="124" t="str">
        <f>Ouachita!N6</f>
        <v>no</v>
      </c>
      <c r="P6" s="43" t="str">
        <f>Ouachita!O6</f>
        <v>TS2</v>
      </c>
    </row>
    <row r="7" spans="1:16" ht="12.75">
      <c r="A7" s="93">
        <f t="shared" si="0"/>
        <v>5</v>
      </c>
      <c r="B7" s="100">
        <f>Ouachita!A7</f>
        <v>31</v>
      </c>
      <c r="C7" s="147">
        <f>Ouachita!B7</f>
        <v>9</v>
      </c>
      <c r="D7" s="43" t="str">
        <f>Ouachita!C7</f>
        <v>RUSTON</v>
      </c>
      <c r="E7" s="94" t="str">
        <f>Ouachita!D7</f>
        <v>LINCOLN</v>
      </c>
      <c r="F7" s="94" t="str">
        <f>Ouachita!E7</f>
        <v>US 80</v>
      </c>
      <c r="G7" s="99" t="s">
        <v>254</v>
      </c>
      <c r="H7" s="99" t="s">
        <v>184</v>
      </c>
      <c r="I7" s="94" t="str">
        <f>Ouachita!H7</f>
        <v>001-08</v>
      </c>
      <c r="J7" s="63">
        <f>Ouachita!I7</f>
        <v>0.42</v>
      </c>
      <c r="K7" s="64">
        <f>Ouachita!J7</f>
        <v>0</v>
      </c>
      <c r="L7" s="65">
        <f>Ouachita!K7</f>
        <v>1</v>
      </c>
      <c r="M7" s="66">
        <f>Ouachita!L7</f>
        <v>32.5297</v>
      </c>
      <c r="N7" s="130">
        <f>Ouachita!M7</f>
        <v>-92.63802</v>
      </c>
      <c r="O7" s="123" t="str">
        <f>Ouachita!N7</f>
        <v>no</v>
      </c>
      <c r="P7" s="43" t="str">
        <f>Ouachita!O7</f>
        <v>TS2</v>
      </c>
    </row>
    <row r="8" spans="1:16" ht="12.75">
      <c r="A8" s="117">
        <f t="shared" si="0"/>
        <v>6</v>
      </c>
      <c r="B8" s="110">
        <f>Ouachita!A8</f>
        <v>31</v>
      </c>
      <c r="C8" s="148">
        <f>Ouachita!B8</f>
        <v>10</v>
      </c>
      <c r="D8" s="48" t="str">
        <f>Ouachita!C8</f>
        <v>RUSTON</v>
      </c>
      <c r="E8" s="111" t="str">
        <f>Ouachita!D8</f>
        <v>LINCOLN</v>
      </c>
      <c r="F8" s="111" t="str">
        <f>Ouachita!E8</f>
        <v>US 80</v>
      </c>
      <c r="G8" s="112" t="s">
        <v>255</v>
      </c>
      <c r="H8" s="112" t="s">
        <v>186</v>
      </c>
      <c r="I8" s="111" t="str">
        <f>Ouachita!H8</f>
        <v>001-08</v>
      </c>
      <c r="J8" s="113">
        <f>Ouachita!I8</f>
        <v>0.46</v>
      </c>
      <c r="K8" s="114">
        <f>Ouachita!J8</f>
        <v>0</v>
      </c>
      <c r="L8" s="115">
        <f>Ouachita!K8</f>
        <v>1</v>
      </c>
      <c r="M8" s="116">
        <f>Ouachita!L8</f>
        <v>32.53042</v>
      </c>
      <c r="N8" s="129">
        <f>Ouachita!M8</f>
        <v>-92.63797</v>
      </c>
      <c r="O8" s="124" t="str">
        <f>Ouachita!N8</f>
        <v>no</v>
      </c>
      <c r="P8" s="43" t="str">
        <f>Ouachita!O8</f>
        <v>TS2</v>
      </c>
    </row>
    <row r="9" spans="1:16" ht="12.75">
      <c r="A9" s="93">
        <f t="shared" si="0"/>
        <v>7</v>
      </c>
      <c r="B9" s="100">
        <f>Ouachita!A9</f>
        <v>31</v>
      </c>
      <c r="C9" s="147">
        <f>Ouachita!B9</f>
        <v>11</v>
      </c>
      <c r="D9" s="43" t="str">
        <f>Ouachita!C9</f>
        <v>RUSTON</v>
      </c>
      <c r="E9" s="94" t="str">
        <f>Ouachita!D9</f>
        <v>LINCOLN</v>
      </c>
      <c r="F9" s="94" t="str">
        <f>Ouachita!E9</f>
        <v>US 80</v>
      </c>
      <c r="G9" s="99" t="s">
        <v>256</v>
      </c>
      <c r="H9" s="99" t="s">
        <v>188</v>
      </c>
      <c r="I9" s="94" t="str">
        <f>Ouachita!H9</f>
        <v>001-08</v>
      </c>
      <c r="J9" s="63">
        <f>Ouachita!I9</f>
        <v>0.55</v>
      </c>
      <c r="K9" s="64">
        <f>Ouachita!J9</f>
        <v>0</v>
      </c>
      <c r="L9" s="65">
        <f>Ouachita!K9</f>
        <v>1</v>
      </c>
      <c r="M9" s="66">
        <f>Ouachita!L9</f>
        <v>32.531401</v>
      </c>
      <c r="N9" s="130">
        <f>Ouachita!M9</f>
        <v>-92.637634</v>
      </c>
      <c r="O9" s="123" t="str">
        <f>Ouachita!N9</f>
        <v>no</v>
      </c>
      <c r="P9" s="43" t="str">
        <f>Ouachita!O9</f>
        <v>TS2</v>
      </c>
    </row>
    <row r="10" spans="1:16" ht="12.75">
      <c r="A10" s="117">
        <f t="shared" si="0"/>
        <v>8</v>
      </c>
      <c r="B10" s="110">
        <f>Ouachita!A10</f>
        <v>31</v>
      </c>
      <c r="C10" s="148">
        <f>Ouachita!B10</f>
        <v>12</v>
      </c>
      <c r="D10" s="48" t="str">
        <f>Ouachita!C10</f>
        <v>RUSTON</v>
      </c>
      <c r="E10" s="111" t="str">
        <f>Ouachita!D10</f>
        <v>LINCOLN</v>
      </c>
      <c r="F10" s="111" t="str">
        <f>Ouachita!E10</f>
        <v>US 80</v>
      </c>
      <c r="G10" s="112" t="s">
        <v>257</v>
      </c>
      <c r="H10" s="112" t="s">
        <v>188</v>
      </c>
      <c r="I10" s="111" t="str">
        <f>Ouachita!H10</f>
        <v>001-08</v>
      </c>
      <c r="J10" s="113">
        <f>Ouachita!I10</f>
        <v>0.61</v>
      </c>
      <c r="K10" s="114">
        <f>Ouachita!J10</f>
        <v>0</v>
      </c>
      <c r="L10" s="115">
        <f>Ouachita!K10</f>
        <v>1</v>
      </c>
      <c r="M10" s="116">
        <f>Ouachita!L10</f>
        <v>32.531355</v>
      </c>
      <c r="N10" s="129">
        <f>Ouachita!M10</f>
        <v>-92.636605</v>
      </c>
      <c r="O10" s="124" t="str">
        <f>Ouachita!N10</f>
        <v>no</v>
      </c>
      <c r="P10" s="43" t="str">
        <f>Ouachita!O10</f>
        <v>TS2</v>
      </c>
    </row>
    <row r="11" spans="1:16" ht="12.75">
      <c r="A11" s="93">
        <f t="shared" si="0"/>
        <v>9</v>
      </c>
      <c r="B11" s="100">
        <f>Ouachita!A11</f>
        <v>31</v>
      </c>
      <c r="C11" s="147">
        <f>Ouachita!B11</f>
        <v>15</v>
      </c>
      <c r="D11" s="43" t="str">
        <f>Ouachita!C11</f>
        <v>RUSTON</v>
      </c>
      <c r="E11" s="94" t="str">
        <f>Ouachita!D11</f>
        <v>LINCOLN</v>
      </c>
      <c r="F11" s="94" t="str">
        <f>Ouachita!E11</f>
        <v>US 80</v>
      </c>
      <c r="G11" s="99" t="s">
        <v>258</v>
      </c>
      <c r="H11" s="99" t="s">
        <v>190</v>
      </c>
      <c r="I11" s="94" t="str">
        <f>Ouachita!H11</f>
        <v>001-08</v>
      </c>
      <c r="J11" s="63">
        <f>Ouachita!I11</f>
        <v>0.53</v>
      </c>
      <c r="K11" s="64">
        <f>Ouachita!J11</f>
        <v>0</v>
      </c>
      <c r="L11" s="65">
        <f>Ouachita!K11</f>
        <v>1</v>
      </c>
      <c r="M11" s="66" t="str">
        <f>Ouachita!L11</f>
        <v>32.531476</v>
      </c>
      <c r="N11" s="130" t="str">
        <f>Ouachita!M11</f>
        <v>-92.639123</v>
      </c>
      <c r="O11" s="123" t="str">
        <f>Ouachita!N11</f>
        <v>no</v>
      </c>
      <c r="P11" s="43" t="str">
        <f>Ouachita!O11</f>
        <v>TS2</v>
      </c>
    </row>
    <row r="12" spans="1:16" ht="12.75">
      <c r="A12" s="117">
        <f t="shared" si="0"/>
        <v>10</v>
      </c>
      <c r="B12" s="110">
        <f>Ouachita!A12</f>
        <v>31</v>
      </c>
      <c r="C12" s="148">
        <f>Ouachita!B12</f>
        <v>16</v>
      </c>
      <c r="D12" s="48" t="str">
        <f>Ouachita!C12</f>
        <v>RUSTON</v>
      </c>
      <c r="E12" s="111" t="str">
        <f>Ouachita!D12</f>
        <v>LINCOLN</v>
      </c>
      <c r="F12" s="111" t="str">
        <f>Ouachita!E12</f>
        <v>US 80</v>
      </c>
      <c r="G12" s="112" t="s">
        <v>259</v>
      </c>
      <c r="H12" s="112" t="s">
        <v>191</v>
      </c>
      <c r="I12" s="111" t="str">
        <f>Ouachita!H12</f>
        <v>001-08</v>
      </c>
      <c r="J12" s="113">
        <f>Ouachita!I12</f>
        <v>0.46</v>
      </c>
      <c r="K12" s="114">
        <f>Ouachita!J12</f>
        <v>0</v>
      </c>
      <c r="L12" s="115">
        <f>Ouachita!K12</f>
        <v>1</v>
      </c>
      <c r="M12" s="116">
        <f>Ouachita!L12</f>
        <v>32.53047</v>
      </c>
      <c r="N12" s="129">
        <f>Ouachita!M12</f>
        <v>-92.63916</v>
      </c>
      <c r="O12" s="124" t="str">
        <f>Ouachita!N12</f>
        <v>no</v>
      </c>
      <c r="P12" s="43" t="str">
        <f>Ouachita!O12</f>
        <v>TS2</v>
      </c>
    </row>
    <row r="13" spans="1:16" ht="12.75">
      <c r="A13" s="93">
        <f t="shared" si="0"/>
        <v>11</v>
      </c>
      <c r="B13" s="100">
        <f>Ouachita!A13</f>
        <v>31</v>
      </c>
      <c r="C13" s="147">
        <f>Ouachita!B13</f>
        <v>17</v>
      </c>
      <c r="D13" s="43" t="str">
        <f>Ouachita!C13</f>
        <v>RUSTON</v>
      </c>
      <c r="E13" s="94" t="str">
        <f>Ouachita!D13</f>
        <v>LINCOLN</v>
      </c>
      <c r="F13" s="94" t="str">
        <f>Ouachita!E13</f>
        <v>US 80</v>
      </c>
      <c r="G13" s="99" t="s">
        <v>260</v>
      </c>
      <c r="H13" s="99" t="s">
        <v>138</v>
      </c>
      <c r="I13" s="94" t="str">
        <f>Ouachita!H13</f>
        <v>001-08</v>
      </c>
      <c r="J13" s="63">
        <f>Ouachita!I13</f>
        <v>0.41</v>
      </c>
      <c r="K13" s="64">
        <f>Ouachita!J13</f>
        <v>0</v>
      </c>
      <c r="L13" s="65">
        <f>Ouachita!K13</f>
        <v>1</v>
      </c>
      <c r="M13" s="66">
        <f>Ouachita!L13</f>
        <v>32.52969</v>
      </c>
      <c r="N13" s="130">
        <f>Ouachita!M13</f>
        <v>-92.63926</v>
      </c>
      <c r="O13" s="123" t="str">
        <f>Ouachita!N13</f>
        <v>no</v>
      </c>
      <c r="P13" s="43" t="str">
        <f>Ouachita!O13</f>
        <v>TS2</v>
      </c>
    </row>
    <row r="14" spans="1:16" ht="12.75">
      <c r="A14" s="117">
        <f t="shared" si="0"/>
        <v>12</v>
      </c>
      <c r="B14" s="118">
        <f>Ouachita!A14</f>
        <v>31</v>
      </c>
      <c r="C14" s="148">
        <f>Ouachita!B14</f>
        <v>18</v>
      </c>
      <c r="D14" s="48" t="str">
        <f>Ouachita!C14</f>
        <v>RUSTON</v>
      </c>
      <c r="E14" s="119" t="str">
        <f>Ouachita!D14</f>
        <v>LINCOLN</v>
      </c>
      <c r="F14" s="119" t="str">
        <f>Ouachita!E14</f>
        <v>US 80</v>
      </c>
      <c r="G14" s="120" t="s">
        <v>261</v>
      </c>
      <c r="H14" s="120" t="s">
        <v>137</v>
      </c>
      <c r="I14" s="119" t="str">
        <f>Ouachita!H14</f>
        <v>001-08</v>
      </c>
      <c r="J14" s="113">
        <f>Ouachita!I14</f>
        <v>0.26</v>
      </c>
      <c r="K14" s="114">
        <f>Ouachita!J14</f>
        <v>0</v>
      </c>
      <c r="L14" s="115">
        <f>Ouachita!K14</f>
        <v>1</v>
      </c>
      <c r="M14" s="116">
        <f>Ouachita!L14</f>
        <v>32.52748</v>
      </c>
      <c r="N14" s="129">
        <f>Ouachita!M14</f>
        <v>-92.63937</v>
      </c>
      <c r="O14" s="124" t="str">
        <f>Ouachita!N14</f>
        <v>no</v>
      </c>
      <c r="P14" s="43" t="str">
        <f>Ouachita!O14</f>
        <v>TS2</v>
      </c>
    </row>
    <row r="15" spans="1:16" ht="12.75">
      <c r="A15" s="93">
        <f t="shared" si="0"/>
        <v>13</v>
      </c>
      <c r="B15" s="101">
        <f>Ouachita!A15</f>
        <v>31</v>
      </c>
      <c r="C15" s="147">
        <f>Ouachita!B15</f>
        <v>19</v>
      </c>
      <c r="D15" s="43" t="str">
        <f>Ouachita!C15</f>
        <v>RUSTON</v>
      </c>
      <c r="E15" s="43" t="str">
        <f>Ouachita!D15</f>
        <v>LINCOLN</v>
      </c>
      <c r="F15" s="43" t="str">
        <f>Ouachita!E15</f>
        <v>US 80</v>
      </c>
      <c r="G15" s="43" t="s">
        <v>157</v>
      </c>
      <c r="H15" s="43" t="s">
        <v>92</v>
      </c>
      <c r="I15" s="43" t="str">
        <f>Ouachita!H15</f>
        <v>001-08</v>
      </c>
      <c r="J15" s="63">
        <f>Ouachita!I15</f>
        <v>0.14</v>
      </c>
      <c r="K15" s="64">
        <f>Ouachita!J15</f>
        <v>0</v>
      </c>
      <c r="L15" s="65">
        <f>Ouachita!K15</f>
        <v>1</v>
      </c>
      <c r="M15" s="66">
        <f>Ouachita!L15</f>
        <v>32.52569</v>
      </c>
      <c r="N15" s="130">
        <f>Ouachita!M15</f>
        <v>-92.63949</v>
      </c>
      <c r="O15" s="123" t="str">
        <f>Ouachita!N15</f>
        <v>no</v>
      </c>
      <c r="P15" s="43" t="str">
        <f>Ouachita!O15</f>
        <v>TS2</v>
      </c>
    </row>
    <row r="16" spans="1:26" ht="12.75">
      <c r="A16" s="117">
        <f t="shared" si="0"/>
        <v>14</v>
      </c>
      <c r="B16" s="102">
        <f>Ouachita!A16</f>
        <v>31</v>
      </c>
      <c r="C16" s="148">
        <f>Ouachita!B16</f>
        <v>20</v>
      </c>
      <c r="D16" s="48" t="str">
        <f>Ouachita!C16</f>
        <v>RUSTON</v>
      </c>
      <c r="E16" s="48" t="str">
        <f>Ouachita!D16</f>
        <v>LINCOLN</v>
      </c>
      <c r="F16" s="48" t="str">
        <f>Ouachita!E16</f>
        <v>US 167</v>
      </c>
      <c r="G16" s="48" t="s">
        <v>158</v>
      </c>
      <c r="H16" s="48" t="s">
        <v>93</v>
      </c>
      <c r="I16" s="48" t="str">
        <f>Ouachita!H16</f>
        <v>023-10</v>
      </c>
      <c r="J16" s="49">
        <f>Ouachita!I16</f>
        <v>0.68</v>
      </c>
      <c r="K16" s="50">
        <f>Ouachita!J16</f>
        <v>0</v>
      </c>
      <c r="L16" s="51">
        <f>Ouachita!K16</f>
        <v>1</v>
      </c>
      <c r="M16" s="52">
        <f>Ouachita!L16</f>
        <v>32.54122</v>
      </c>
      <c r="N16" s="131">
        <f>Ouachita!M16</f>
        <v>-92.63804</v>
      </c>
      <c r="O16" s="124" t="str">
        <f>Ouachita!N16</f>
        <v>no</v>
      </c>
      <c r="P16" s="92" t="str">
        <f>Ouachita!O16</f>
        <v>TS2</v>
      </c>
      <c r="R16" s="161" t="s">
        <v>149</v>
      </c>
      <c r="S16" s="161"/>
      <c r="T16" s="161" t="s">
        <v>151</v>
      </c>
      <c r="U16" s="161"/>
      <c r="V16" s="161"/>
      <c r="W16" s="161"/>
      <c r="X16" s="161"/>
      <c r="Y16" s="161"/>
      <c r="Z16" s="161"/>
    </row>
    <row r="17" spans="1:16" ht="12.75">
      <c r="A17" s="93">
        <f t="shared" si="0"/>
        <v>15</v>
      </c>
      <c r="B17" s="104">
        <f>Ouachita!A17</f>
        <v>31</v>
      </c>
      <c r="C17" s="149">
        <f>Ouachita!B17</f>
        <v>21</v>
      </c>
      <c r="D17" s="44" t="str">
        <f>Ouachita!C17</f>
        <v>RUSTON</v>
      </c>
      <c r="E17" s="44" t="str">
        <f>Ouachita!D17</f>
        <v>LINCOLN</v>
      </c>
      <c r="F17" s="44" t="str">
        <f>Ouachita!E17</f>
        <v>US 167</v>
      </c>
      <c r="G17" s="44" t="s">
        <v>159</v>
      </c>
      <c r="H17" s="44" t="s">
        <v>94</v>
      </c>
      <c r="I17" s="44" t="str">
        <f>Ouachita!H17</f>
        <v>023-10</v>
      </c>
      <c r="J17" s="46">
        <f>Ouachita!I17</f>
        <v>0.67</v>
      </c>
      <c r="K17" s="69">
        <f>Ouachita!J17</f>
        <v>0</v>
      </c>
      <c r="L17" s="45">
        <f>Ouachita!K17</f>
        <v>1</v>
      </c>
      <c r="M17" s="90">
        <f>Ouachita!L17</f>
        <v>32.54108</v>
      </c>
      <c r="N17" s="132">
        <f>Ouachita!M17</f>
        <v>-92.63933</v>
      </c>
      <c r="O17" s="125" t="str">
        <f>Ouachita!N17</f>
        <v>no</v>
      </c>
      <c r="P17" s="92" t="str">
        <f>Ouachita!O17</f>
        <v>TS2</v>
      </c>
    </row>
    <row r="18" spans="1:26" ht="12.75">
      <c r="A18" s="117">
        <f t="shared" si="0"/>
        <v>16</v>
      </c>
      <c r="B18" s="102">
        <f>Ouachita!A18</f>
        <v>31</v>
      </c>
      <c r="C18" s="150">
        <f>Ouachita!B18</f>
        <v>22</v>
      </c>
      <c r="D18" s="48" t="str">
        <f>Ouachita!C18</f>
        <v>RUSTON</v>
      </c>
      <c r="E18" s="48" t="str">
        <f>Ouachita!D18</f>
        <v>LINCOLN</v>
      </c>
      <c r="F18" s="48" t="str">
        <f>Ouachita!E18</f>
        <v>US 167</v>
      </c>
      <c r="G18" s="48" t="s">
        <v>160</v>
      </c>
      <c r="H18" s="48" t="s">
        <v>95</v>
      </c>
      <c r="I18" s="48" t="str">
        <f>Ouachita!H18</f>
        <v>023-10</v>
      </c>
      <c r="J18" s="49">
        <f>Ouachita!I18</f>
        <v>0.55</v>
      </c>
      <c r="K18" s="50">
        <f>Ouachita!J18</f>
        <v>0</v>
      </c>
      <c r="L18" s="51">
        <f>Ouachita!K18</f>
        <v>1</v>
      </c>
      <c r="M18" s="52">
        <f>Ouachita!L18</f>
        <v>32.53931</v>
      </c>
      <c r="N18" s="131">
        <f>Ouachita!M18</f>
        <v>-92.63915</v>
      </c>
      <c r="O18" s="124" t="str">
        <f>Ouachita!N18</f>
        <v>no</v>
      </c>
      <c r="P18" s="92" t="str">
        <f>Ouachita!O18</f>
        <v>TS2</v>
      </c>
      <c r="R18" s="161" t="s">
        <v>154</v>
      </c>
      <c r="S18" s="161"/>
      <c r="T18" s="161"/>
      <c r="U18" s="161"/>
      <c r="V18" s="161" t="s">
        <v>151</v>
      </c>
      <c r="W18" s="161"/>
      <c r="X18" s="161"/>
      <c r="Y18" s="161"/>
      <c r="Z18" s="161"/>
    </row>
    <row r="19" spans="1:16" ht="12.75">
      <c r="A19" s="93">
        <f t="shared" si="0"/>
        <v>17</v>
      </c>
      <c r="B19" s="104">
        <f>Ouachita!A19</f>
        <v>31</v>
      </c>
      <c r="C19" s="151">
        <f>Ouachita!B19</f>
        <v>23</v>
      </c>
      <c r="D19" s="44" t="str">
        <f>Ouachita!C19</f>
        <v>RUSTON</v>
      </c>
      <c r="E19" s="44" t="str">
        <f>Ouachita!D19</f>
        <v>LINCOLN</v>
      </c>
      <c r="F19" s="44" t="str">
        <f>Ouachita!E19</f>
        <v>US 167</v>
      </c>
      <c r="G19" s="44" t="s">
        <v>161</v>
      </c>
      <c r="H19" s="44" t="s">
        <v>96</v>
      </c>
      <c r="I19" s="44" t="str">
        <f>Ouachita!H19</f>
        <v>023-10</v>
      </c>
      <c r="J19" s="46">
        <f>Ouachita!I19</f>
        <v>0.55</v>
      </c>
      <c r="K19" s="69">
        <f>Ouachita!J19</f>
        <v>0</v>
      </c>
      <c r="L19" s="45">
        <f>Ouachita!K19</f>
        <v>1</v>
      </c>
      <c r="M19" s="90">
        <f>Ouachita!L19</f>
        <v>32.53936</v>
      </c>
      <c r="N19" s="132">
        <f>Ouachita!M19</f>
        <v>-92.6379</v>
      </c>
      <c r="O19" s="125" t="str">
        <f>Ouachita!N19</f>
        <v>no</v>
      </c>
      <c r="P19" s="92" t="str">
        <f>Ouachita!O19</f>
        <v>TS2</v>
      </c>
    </row>
    <row r="20" spans="1:28" ht="12.75">
      <c r="A20" s="117">
        <f t="shared" si="0"/>
        <v>18</v>
      </c>
      <c r="B20" s="102">
        <f>Ouachita!A20</f>
        <v>31</v>
      </c>
      <c r="C20" s="150">
        <f>Ouachita!B20</f>
        <v>25</v>
      </c>
      <c r="D20" s="48" t="str">
        <f>Ouachita!C20</f>
        <v>RUSTON</v>
      </c>
      <c r="E20" s="48" t="str">
        <f>Ouachita!D20</f>
        <v>LINCOLN</v>
      </c>
      <c r="F20" s="48" t="str">
        <f>Ouachita!E20</f>
        <v>LA 146 </v>
      </c>
      <c r="G20" s="48" t="s">
        <v>162</v>
      </c>
      <c r="H20" s="48" t="s">
        <v>97</v>
      </c>
      <c r="I20" s="48" t="str">
        <f>Ouachita!H20</f>
        <v>068-01</v>
      </c>
      <c r="J20" s="49">
        <f>Ouachita!I20</f>
        <v>0.07</v>
      </c>
      <c r="K20" s="50">
        <f>Ouachita!J20</f>
        <v>0</v>
      </c>
      <c r="L20" s="51">
        <f>Ouachita!K20</f>
        <v>1</v>
      </c>
      <c r="M20" s="52">
        <f>Ouachita!L20</f>
        <v>32.523614</v>
      </c>
      <c r="N20" s="131">
        <f>Ouachita!M20</f>
        <v>-92.637236</v>
      </c>
      <c r="O20" s="124" t="str">
        <f>Ouachita!N20</f>
        <v>no</v>
      </c>
      <c r="P20" s="92" t="str">
        <f>Ouachita!O20</f>
        <v>TS2</v>
      </c>
      <c r="R20" s="161" t="s">
        <v>149</v>
      </c>
      <c r="S20" s="161"/>
      <c r="T20" s="161"/>
      <c r="U20" s="161" t="s">
        <v>152</v>
      </c>
      <c r="V20" s="161"/>
      <c r="W20" s="161"/>
      <c r="X20" s="161"/>
      <c r="Y20" s="161"/>
      <c r="Z20" s="161"/>
      <c r="AA20" s="161"/>
      <c r="AB20" s="161"/>
    </row>
    <row r="21" spans="1:16" ht="12.75">
      <c r="A21" s="93">
        <f t="shared" si="0"/>
        <v>19</v>
      </c>
      <c r="B21" s="104">
        <f>Ouachita!A21</f>
        <v>31</v>
      </c>
      <c r="C21" s="151">
        <f>Ouachita!B21</f>
        <v>29</v>
      </c>
      <c r="D21" s="44" t="str">
        <f>Ouachita!C21</f>
        <v>RUSTON</v>
      </c>
      <c r="E21" s="44" t="str">
        <f>Ouachita!D21</f>
        <v>LINCOLN</v>
      </c>
      <c r="F21" s="44" t="str">
        <f>Ouachita!E21</f>
        <v>LA 150</v>
      </c>
      <c r="G21" s="44" t="s">
        <v>163</v>
      </c>
      <c r="H21" s="44" t="s">
        <v>98</v>
      </c>
      <c r="I21" s="44" t="str">
        <f>Ouachita!H21</f>
        <v>831-07</v>
      </c>
      <c r="J21" s="46">
        <f>Ouachita!I21</f>
        <v>8.03</v>
      </c>
      <c r="K21" s="69">
        <f>Ouachita!J21</f>
        <v>1</v>
      </c>
      <c r="L21" s="45">
        <f>Ouachita!K21</f>
        <v>1</v>
      </c>
      <c r="M21" s="90">
        <f>Ouachita!L21</f>
        <v>32.530982</v>
      </c>
      <c r="N21" s="132">
        <f>Ouachita!M21</f>
        <v>-92.6521</v>
      </c>
      <c r="O21" s="125" t="str">
        <f>Ouachita!N21</f>
        <v>no</v>
      </c>
      <c r="P21" s="92" t="str">
        <f>Ouachita!O21</f>
        <v>TS2</v>
      </c>
    </row>
    <row r="22" spans="1:16" ht="12.75">
      <c r="A22" s="117">
        <f t="shared" si="0"/>
        <v>20</v>
      </c>
      <c r="B22" s="102">
        <f>Ouachita!A22</f>
        <v>31</v>
      </c>
      <c r="C22" s="150">
        <f>Ouachita!B22</f>
        <v>46</v>
      </c>
      <c r="D22" s="48" t="str">
        <f>Ouachita!C22</f>
        <v>RUSTON</v>
      </c>
      <c r="E22" s="48" t="str">
        <f>Ouachita!D22</f>
        <v>LINCOLN</v>
      </c>
      <c r="F22" s="48" t="str">
        <f>Ouachita!E22</f>
        <v>US 80</v>
      </c>
      <c r="G22" s="48" t="s">
        <v>164</v>
      </c>
      <c r="H22" s="48" t="s">
        <v>99</v>
      </c>
      <c r="I22" s="48" t="str">
        <f>Ouachita!H22</f>
        <v>001-08</v>
      </c>
      <c r="J22" s="49">
        <f>Ouachita!I22</f>
        <v>0.3</v>
      </c>
      <c r="K22" s="50">
        <f>Ouachita!J22</f>
        <v>0</v>
      </c>
      <c r="L22" s="51">
        <f>Ouachita!K22</f>
        <v>1</v>
      </c>
      <c r="M22" s="52">
        <f>Ouachita!L22</f>
        <v>32.52805</v>
      </c>
      <c r="N22" s="131">
        <f>Ouachita!M22</f>
        <v>-92.638136</v>
      </c>
      <c r="O22" s="124" t="str">
        <f>Ouachita!N22</f>
        <v>no</v>
      </c>
      <c r="P22" s="92" t="str">
        <f>Ouachita!O22</f>
        <v>TS2</v>
      </c>
    </row>
    <row r="23" spans="1:16" ht="12.75">
      <c r="A23" s="93">
        <f t="shared" si="0"/>
        <v>21</v>
      </c>
      <c r="B23" s="104">
        <f>Ouachita!A23</f>
        <v>31</v>
      </c>
      <c r="C23" s="151">
        <f>Ouachita!B23</f>
        <v>47</v>
      </c>
      <c r="D23" s="44" t="str">
        <f>Ouachita!C23</f>
        <v>RUSTON</v>
      </c>
      <c r="E23" s="44" t="str">
        <f>Ouachita!D23</f>
        <v>LINCOLN</v>
      </c>
      <c r="F23" s="44" t="str">
        <f>Ouachita!E23</f>
        <v>LA 150</v>
      </c>
      <c r="G23" s="44" t="s">
        <v>165</v>
      </c>
      <c r="H23" s="44" t="s">
        <v>100</v>
      </c>
      <c r="I23" s="44" t="str">
        <f>Ouachita!H23</f>
        <v>831-07</v>
      </c>
      <c r="J23" s="46">
        <f>Ouachita!I23</f>
        <v>8.69</v>
      </c>
      <c r="K23" s="69">
        <f>Ouachita!J23</f>
        <v>0</v>
      </c>
      <c r="L23" s="45">
        <f>Ouachita!K23</f>
        <v>1</v>
      </c>
      <c r="M23" s="90">
        <f>Ouachita!L23</f>
        <v>32.530521</v>
      </c>
      <c r="N23" s="132">
        <f>Ouachita!M23</f>
        <v>-92.640472</v>
      </c>
      <c r="O23" s="125" t="str">
        <f>Ouachita!N23</f>
        <v>no</v>
      </c>
      <c r="P23" s="92" t="str">
        <f>Ouachita!O23</f>
        <v>TS2</v>
      </c>
    </row>
    <row r="24" spans="1:16" ht="12.75">
      <c r="A24" s="117">
        <f t="shared" si="0"/>
        <v>22</v>
      </c>
      <c r="B24" s="102">
        <f>Ouachita!A24</f>
        <v>31</v>
      </c>
      <c r="C24" s="150">
        <f>Ouachita!B24</f>
        <v>49</v>
      </c>
      <c r="D24" s="48" t="str">
        <f>Ouachita!C24</f>
        <v>RUSTON</v>
      </c>
      <c r="E24" s="48" t="str">
        <f>Ouachita!D24</f>
        <v>LINCOLN</v>
      </c>
      <c r="F24" s="48" t="str">
        <f>Ouachita!E24</f>
        <v>US 167</v>
      </c>
      <c r="G24" s="48" t="s">
        <v>166</v>
      </c>
      <c r="H24" s="48" t="s">
        <v>101</v>
      </c>
      <c r="I24" s="48" t="str">
        <f>Ouachita!H24</f>
        <v>023-10</v>
      </c>
      <c r="J24" s="49">
        <f>Ouachita!I24</f>
        <v>0.84</v>
      </c>
      <c r="K24" s="50">
        <f>Ouachita!J24</f>
        <v>0</v>
      </c>
      <c r="L24" s="51">
        <f>Ouachita!K24</f>
        <v>1</v>
      </c>
      <c r="M24" s="52">
        <f>Ouachita!L24</f>
        <v>32.543266</v>
      </c>
      <c r="N24" s="131">
        <f>Ouachita!M24</f>
        <v>-92.639291</v>
      </c>
      <c r="O24" s="124" t="str">
        <f>Ouachita!N24</f>
        <v>no</v>
      </c>
      <c r="P24" s="92" t="str">
        <f>Ouachita!O24</f>
        <v>TS2</v>
      </c>
    </row>
    <row r="25" spans="1:16" ht="12.75">
      <c r="A25" s="93">
        <f t="shared" si="0"/>
        <v>23</v>
      </c>
      <c r="B25" s="104">
        <f>Ouachita!A25</f>
        <v>31</v>
      </c>
      <c r="C25" s="151">
        <f>Ouachita!B25</f>
        <v>58</v>
      </c>
      <c r="D25" s="44" t="str">
        <f>Ouachita!C25</f>
        <v>RUSTON</v>
      </c>
      <c r="E25" s="44" t="str">
        <f>Ouachita!D25</f>
        <v>LINCOLN</v>
      </c>
      <c r="F25" s="44" t="str">
        <f>Ouachita!E25</f>
        <v>US 80</v>
      </c>
      <c r="G25" s="44" t="s">
        <v>167</v>
      </c>
      <c r="H25" s="44" t="s">
        <v>102</v>
      </c>
      <c r="I25" s="44" t="str">
        <f>Ouachita!H25</f>
        <v>001-08</v>
      </c>
      <c r="J25" s="46">
        <f>Ouachita!I25</f>
        <v>1.38</v>
      </c>
      <c r="K25" s="69">
        <f>Ouachita!J25</f>
        <v>1</v>
      </c>
      <c r="L25" s="45">
        <f>Ouachita!K25</f>
        <v>1</v>
      </c>
      <c r="M25" s="90">
        <f>Ouachita!L25</f>
        <v>32.533538</v>
      </c>
      <c r="N25" s="132">
        <f>Ouachita!M25</f>
        <v>-92.624137</v>
      </c>
      <c r="O25" s="125" t="str">
        <f>Ouachita!N25</f>
        <v>no</v>
      </c>
      <c r="P25" s="92" t="str">
        <f>Ouachita!O25</f>
        <v>TS2</v>
      </c>
    </row>
    <row r="26" spans="1:16" ht="12.75">
      <c r="A26" s="117">
        <f t="shared" si="0"/>
        <v>24</v>
      </c>
      <c r="B26" s="102">
        <f>Ouachita!A26</f>
        <v>31</v>
      </c>
      <c r="C26" s="148">
        <f>Ouachita!B26</f>
        <v>71</v>
      </c>
      <c r="D26" s="48" t="str">
        <f>Ouachita!C26</f>
        <v>RUSTON</v>
      </c>
      <c r="E26" s="48" t="str">
        <f>Ouachita!D26</f>
        <v>LINCOLN</v>
      </c>
      <c r="F26" s="48" t="str">
        <f>Ouachita!E26</f>
        <v>I-20 SERVICE RD</v>
      </c>
      <c r="G26" s="48" t="s">
        <v>169</v>
      </c>
      <c r="H26" s="48" t="s">
        <v>113</v>
      </c>
      <c r="I26" s="48" t="str">
        <f>Ouachita!H26</f>
        <v>451-05</v>
      </c>
      <c r="J26" s="49">
        <f>Ouachita!I26</f>
        <v>14.97</v>
      </c>
      <c r="K26" s="50">
        <f>Ouachita!J26</f>
        <v>0</v>
      </c>
      <c r="L26" s="51">
        <f>Ouachita!K26</f>
        <v>1</v>
      </c>
      <c r="M26" s="52">
        <f>Ouachita!L26</f>
        <v>32.540145</v>
      </c>
      <c r="N26" s="131" t="str">
        <f>Ouachita!M26</f>
        <v>-92.625271</v>
      </c>
      <c r="O26" s="124" t="str">
        <f>Ouachita!N26</f>
        <v>no</v>
      </c>
      <c r="P26" s="92" t="str">
        <f>Ouachita!O26</f>
        <v>TS2</v>
      </c>
    </row>
    <row r="27" spans="1:16" ht="12.75">
      <c r="A27" s="93">
        <f t="shared" si="0"/>
        <v>25</v>
      </c>
      <c r="B27" s="104">
        <f>Ouachita!A27</f>
        <v>34</v>
      </c>
      <c r="C27" s="149" t="str">
        <f>Ouachita!B27</f>
        <v>001</v>
      </c>
      <c r="D27" s="44" t="str">
        <f>Ouachita!C27</f>
        <v>BASTROP</v>
      </c>
      <c r="E27" s="44" t="str">
        <f>Ouachita!D27</f>
        <v>MOREHOUSE</v>
      </c>
      <c r="F27" s="44" t="str">
        <f>Ouachita!E27</f>
        <v>US 165</v>
      </c>
      <c r="G27" s="44" t="s">
        <v>170</v>
      </c>
      <c r="H27" s="44" t="s">
        <v>114</v>
      </c>
      <c r="I27" s="44" t="str">
        <f>Ouachita!H27</f>
        <v>016-03</v>
      </c>
      <c r="J27" s="46">
        <f>Ouachita!I27</f>
        <v>7.47</v>
      </c>
      <c r="K27" s="69">
        <f>Ouachita!J27</f>
        <v>1</v>
      </c>
      <c r="L27" s="45">
        <f>Ouachita!K27</f>
        <v>1</v>
      </c>
      <c r="M27" s="90">
        <f>Ouachita!L27</f>
        <v>32.77487</v>
      </c>
      <c r="N27" s="132">
        <f>Ouachita!M27</f>
        <v>-91.92546</v>
      </c>
      <c r="O27" s="125" t="str">
        <f>Ouachita!N27</f>
        <v>NO</v>
      </c>
      <c r="P27" s="92">
        <f>Ouachita!O27</f>
        <v>0</v>
      </c>
    </row>
    <row r="28" spans="1:17" ht="12.75">
      <c r="A28" s="117">
        <f t="shared" si="0"/>
        <v>26</v>
      </c>
      <c r="B28" s="102" t="e">
        <f>Ouachita!#REF!</f>
        <v>#REF!</v>
      </c>
      <c r="C28" s="150" t="e">
        <f>Ouachita!#REF!</f>
        <v>#REF!</v>
      </c>
      <c r="D28" s="48" t="e">
        <f>Ouachita!#REF!</f>
        <v>#REF!</v>
      </c>
      <c r="E28" s="48" t="e">
        <f>Ouachita!#REF!</f>
        <v>#REF!</v>
      </c>
      <c r="F28" s="48" t="e">
        <f>Ouachita!#REF!</f>
        <v>#REF!</v>
      </c>
      <c r="G28" s="48" t="s">
        <v>171</v>
      </c>
      <c r="H28" s="48" t="s">
        <v>103</v>
      </c>
      <c r="I28" s="48" t="e">
        <f>Ouachita!#REF!</f>
        <v>#REF!</v>
      </c>
      <c r="J28" s="49" t="e">
        <f>Ouachita!#REF!</f>
        <v>#REF!</v>
      </c>
      <c r="K28" s="50" t="e">
        <f>Ouachita!#REF!</f>
        <v>#REF!</v>
      </c>
      <c r="L28" s="51" t="e">
        <f>Ouachita!#REF!</f>
        <v>#REF!</v>
      </c>
      <c r="M28" s="52" t="e">
        <f>Ouachita!#REF!</f>
        <v>#REF!</v>
      </c>
      <c r="N28" s="131" t="e">
        <f>Ouachita!#REF!</f>
        <v>#REF!</v>
      </c>
      <c r="O28" s="124" t="e">
        <f>Ouachita!#REF!</f>
        <v>#REF!</v>
      </c>
      <c r="P28" s="92" t="e">
        <f>Ouachita!#REF!</f>
        <v>#REF!</v>
      </c>
      <c r="Q28" s="184" t="s">
        <v>296</v>
      </c>
    </row>
    <row r="29" spans="1:16" ht="12.75">
      <c r="A29" s="93">
        <f t="shared" si="0"/>
        <v>27</v>
      </c>
      <c r="B29" s="104">
        <f>Ouachita!A30</f>
        <v>34</v>
      </c>
      <c r="C29" s="149" t="str">
        <f>Ouachita!B30</f>
        <v>003</v>
      </c>
      <c r="D29" s="44" t="str">
        <f>Ouachita!C30</f>
        <v>BASTROP</v>
      </c>
      <c r="E29" s="44" t="str">
        <f>Ouachita!D30</f>
        <v>MOREHOUSE</v>
      </c>
      <c r="F29" s="44" t="str">
        <f>Ouachita!E30</f>
        <v>US 165</v>
      </c>
      <c r="G29" s="44" t="s">
        <v>262</v>
      </c>
      <c r="H29" s="44" t="s">
        <v>104</v>
      </c>
      <c r="I29" s="44" t="str">
        <f>Ouachita!H30</f>
        <v>016-03</v>
      </c>
      <c r="J29" s="46">
        <f>Ouachita!I30</f>
        <v>8.07</v>
      </c>
      <c r="K29" s="69">
        <f>Ouachita!J30</f>
        <v>0</v>
      </c>
      <c r="L29" s="45">
        <f>Ouachita!K30</f>
        <v>1</v>
      </c>
      <c r="M29" s="90">
        <f>Ouachita!L30</f>
        <v>32.77824</v>
      </c>
      <c r="N29" s="132">
        <f>Ouachita!M30</f>
        <v>-91.91563</v>
      </c>
      <c r="O29" s="125" t="str">
        <f>Ouachita!N30</f>
        <v>NO</v>
      </c>
      <c r="P29" s="92">
        <f>Ouachita!O30</f>
        <v>0</v>
      </c>
    </row>
    <row r="30" spans="1:16" ht="12.75">
      <c r="A30" s="117">
        <f t="shared" si="0"/>
        <v>28</v>
      </c>
      <c r="B30" s="102">
        <f>Ouachita!A31</f>
        <v>34</v>
      </c>
      <c r="C30" s="150" t="str">
        <f>Ouachita!B31</f>
        <v>004</v>
      </c>
      <c r="D30" s="48" t="str">
        <f>Ouachita!C31</f>
        <v>BASTROP</v>
      </c>
      <c r="E30" s="48" t="str">
        <f>Ouachita!D31</f>
        <v>MOREHOUSE</v>
      </c>
      <c r="F30" s="48" t="str">
        <f>Ouachita!E31</f>
        <v>US 165</v>
      </c>
      <c r="G30" s="48" t="s">
        <v>172</v>
      </c>
      <c r="H30" s="48" t="s">
        <v>105</v>
      </c>
      <c r="I30" s="48" t="str">
        <f>Ouachita!H31</f>
        <v>016-03</v>
      </c>
      <c r="J30" s="49">
        <f>Ouachita!I31</f>
        <v>8.17</v>
      </c>
      <c r="K30" s="50">
        <f>Ouachita!J31</f>
        <v>0</v>
      </c>
      <c r="L30" s="51">
        <f>Ouachita!K31</f>
        <v>1</v>
      </c>
      <c r="M30" s="52">
        <f>Ouachita!L31</f>
        <v>32.77823</v>
      </c>
      <c r="N30" s="131">
        <f>Ouachita!M31</f>
        <v>-91.91443</v>
      </c>
      <c r="O30" s="124" t="str">
        <f>Ouachita!N31</f>
        <v>NO</v>
      </c>
      <c r="P30" s="92">
        <f>Ouachita!O31</f>
        <v>0</v>
      </c>
    </row>
    <row r="31" spans="1:16" ht="12.75">
      <c r="A31" s="93">
        <f t="shared" si="0"/>
        <v>29</v>
      </c>
      <c r="B31" s="104">
        <f>Ouachita!A32</f>
        <v>34</v>
      </c>
      <c r="C31" s="151" t="str">
        <f>Ouachita!B32</f>
        <v>005</v>
      </c>
      <c r="D31" s="44" t="str">
        <f>Ouachita!C32</f>
        <v>BASTROP</v>
      </c>
      <c r="E31" s="44" t="str">
        <f>Ouachita!D32</f>
        <v>MOREHOUSE</v>
      </c>
      <c r="F31" s="44" t="str">
        <f>Ouachita!E32</f>
        <v>US 165</v>
      </c>
      <c r="G31" s="44" t="s">
        <v>173</v>
      </c>
      <c r="H31" s="44" t="s">
        <v>106</v>
      </c>
      <c r="I31" s="44" t="str">
        <f>Ouachita!H32</f>
        <v>016-03</v>
      </c>
      <c r="J31" s="46">
        <f>Ouachita!I32</f>
        <v>8.21</v>
      </c>
      <c r="K31" s="69">
        <f>Ouachita!J32</f>
        <v>0</v>
      </c>
      <c r="L31" s="45">
        <f>Ouachita!K32</f>
        <v>1</v>
      </c>
      <c r="M31" s="90">
        <f>Ouachita!L32</f>
        <v>32.77823</v>
      </c>
      <c r="N31" s="132">
        <f>Ouachita!M32</f>
        <v>-91.91327</v>
      </c>
      <c r="O31" s="125" t="str">
        <f>Ouachita!N32</f>
        <v>NO</v>
      </c>
      <c r="P31" s="92">
        <f>Ouachita!O32</f>
        <v>0</v>
      </c>
    </row>
    <row r="32" spans="1:16" ht="12.75">
      <c r="A32" s="117">
        <f t="shared" si="0"/>
        <v>30</v>
      </c>
      <c r="B32" s="102">
        <f>Ouachita!A33</f>
        <v>34</v>
      </c>
      <c r="C32" s="150" t="str">
        <f>Ouachita!B33</f>
        <v>006</v>
      </c>
      <c r="D32" s="49" t="str">
        <f>Ouachita!C33</f>
        <v>BASTROP</v>
      </c>
      <c r="E32" s="48" t="str">
        <f>Ouachita!D33</f>
        <v>MOREHOUSE</v>
      </c>
      <c r="F32" s="48" t="str">
        <f>Ouachita!E33</f>
        <v>US 165</v>
      </c>
      <c r="G32" s="54" t="s">
        <v>174</v>
      </c>
      <c r="H32" s="48" t="s">
        <v>107</v>
      </c>
      <c r="I32" s="48" t="str">
        <f>Ouachita!H33</f>
        <v>016-03</v>
      </c>
      <c r="J32" s="49">
        <f>Ouachita!I33</f>
        <v>8.07</v>
      </c>
      <c r="K32" s="50">
        <f>Ouachita!J33</f>
        <v>0</v>
      </c>
      <c r="L32" s="51">
        <f>Ouachita!K33</f>
        <v>1</v>
      </c>
      <c r="M32" s="52">
        <f>Ouachita!L33</f>
        <v>32.77724</v>
      </c>
      <c r="N32" s="131">
        <f>Ouachita!M33</f>
        <v>-91.91563</v>
      </c>
      <c r="O32" s="124" t="str">
        <f>Ouachita!N33</f>
        <v>NO</v>
      </c>
      <c r="P32" s="92">
        <f>Ouachita!O33</f>
        <v>0</v>
      </c>
    </row>
    <row r="33" spans="1:16" ht="12.75">
      <c r="A33" s="93">
        <f t="shared" si="0"/>
        <v>31</v>
      </c>
      <c r="B33" s="104">
        <f>Ouachita!A34</f>
        <v>34</v>
      </c>
      <c r="C33" s="149" t="str">
        <f>Ouachita!B34</f>
        <v>007</v>
      </c>
      <c r="D33" s="46" t="str">
        <f>Ouachita!C34</f>
        <v>BASTROP</v>
      </c>
      <c r="E33" s="44" t="str">
        <f>Ouachita!D34</f>
        <v>MOREHOUSE</v>
      </c>
      <c r="F33" s="44" t="str">
        <f>Ouachita!E34</f>
        <v>US 165</v>
      </c>
      <c r="G33" s="92" t="s">
        <v>175</v>
      </c>
      <c r="H33" s="44" t="s">
        <v>108</v>
      </c>
      <c r="I33" s="44" t="str">
        <f>Ouachita!H34</f>
        <v>016-03</v>
      </c>
      <c r="J33" s="46">
        <f>Ouachita!I34</f>
        <v>8.17</v>
      </c>
      <c r="K33" s="69">
        <f>Ouachita!J34</f>
        <v>0</v>
      </c>
      <c r="L33" s="45">
        <f>Ouachita!K34</f>
        <v>1</v>
      </c>
      <c r="M33" s="90">
        <f>Ouachita!L34</f>
        <v>32.7773</v>
      </c>
      <c r="N33" s="132">
        <f>Ouachita!M34</f>
        <v>-91.91444</v>
      </c>
      <c r="O33" s="125" t="str">
        <f>Ouachita!N34</f>
        <v>NO</v>
      </c>
      <c r="P33" s="92">
        <f>Ouachita!O34</f>
        <v>0</v>
      </c>
    </row>
    <row r="34" spans="1:16" ht="12.75">
      <c r="A34" s="117">
        <f t="shared" si="0"/>
        <v>32</v>
      </c>
      <c r="B34" s="102">
        <f>Ouachita!A35</f>
        <v>34</v>
      </c>
      <c r="C34" s="103" t="str">
        <f>Ouachita!B35</f>
        <v>008</v>
      </c>
      <c r="D34" s="49" t="str">
        <f>Ouachita!C35</f>
        <v>BASTROP</v>
      </c>
      <c r="E34" s="48" t="str">
        <f>Ouachita!D35</f>
        <v>MOREHOUSE</v>
      </c>
      <c r="F34" s="48" t="str">
        <f>Ouachita!E35</f>
        <v>US 165</v>
      </c>
      <c r="G34" s="48" t="s">
        <v>263</v>
      </c>
      <c r="H34" s="48" t="s">
        <v>219</v>
      </c>
      <c r="I34" s="48" t="str">
        <f>Ouachita!H35</f>
        <v>016-03</v>
      </c>
      <c r="J34" s="49">
        <f>Ouachita!I35</f>
        <v>8.22</v>
      </c>
      <c r="K34" s="50">
        <f>Ouachita!J35</f>
        <v>0</v>
      </c>
      <c r="L34" s="50">
        <f>Ouachita!K35</f>
        <v>1</v>
      </c>
      <c r="M34" s="53">
        <f>Ouachita!L35</f>
        <v>32.77727</v>
      </c>
      <c r="N34" s="131">
        <f>Ouachita!M35</f>
        <v>-91.91328</v>
      </c>
      <c r="O34" s="124" t="str">
        <f>Ouachita!N35</f>
        <v>NO</v>
      </c>
      <c r="P34" s="95"/>
    </row>
    <row r="35" spans="1:16" ht="12.75">
      <c r="A35" s="93">
        <f t="shared" si="0"/>
        <v>33</v>
      </c>
      <c r="B35" s="104">
        <f>Ouachita!A36</f>
        <v>34</v>
      </c>
      <c r="C35" s="105" t="str">
        <f>Ouachita!B36</f>
        <v>010</v>
      </c>
      <c r="D35" s="46" t="str">
        <f>Ouachita!C36</f>
        <v>BASTROP</v>
      </c>
      <c r="E35" s="44" t="str">
        <f>Ouachita!D36</f>
        <v>MOREHOUSE</v>
      </c>
      <c r="F35" s="44" t="str">
        <f>Ouachita!E36</f>
        <v>US 165</v>
      </c>
      <c r="G35" s="44" t="s">
        <v>264</v>
      </c>
      <c r="H35" s="44" t="s">
        <v>221</v>
      </c>
      <c r="I35" s="44" t="str">
        <f>Ouachita!H36</f>
        <v>016-04</v>
      </c>
      <c r="J35" s="46">
        <f>Ouachita!I36</f>
        <v>0.72</v>
      </c>
      <c r="K35" s="69">
        <f>Ouachita!J36</f>
        <v>1</v>
      </c>
      <c r="L35" s="69">
        <f>Ouachita!K36</f>
        <v>1</v>
      </c>
      <c r="M35" s="91">
        <f>Ouachita!L36</f>
        <v>32.78038</v>
      </c>
      <c r="N35" s="132">
        <f>Ouachita!M36</f>
        <v>-91.90281</v>
      </c>
      <c r="O35" s="125" t="str">
        <f>Ouachita!N36</f>
        <v>NO</v>
      </c>
      <c r="P35" s="95"/>
    </row>
    <row r="36" spans="1:16" ht="12.75">
      <c r="A36" s="117">
        <f t="shared" si="0"/>
        <v>34</v>
      </c>
      <c r="B36" s="102">
        <f>Ouachita!A37</f>
        <v>34</v>
      </c>
      <c r="C36" s="103" t="str">
        <f>Ouachita!B37</f>
        <v>011</v>
      </c>
      <c r="D36" s="49" t="str">
        <f>Ouachita!C37</f>
        <v>BASTROP</v>
      </c>
      <c r="E36" s="48" t="str">
        <f>Ouachita!D37</f>
        <v>MOREHOUSE</v>
      </c>
      <c r="F36" s="48" t="str">
        <f>Ouachita!E37</f>
        <v>US 165</v>
      </c>
      <c r="G36" s="48" t="s">
        <v>265</v>
      </c>
      <c r="H36" s="48" t="s">
        <v>222</v>
      </c>
      <c r="I36" s="48" t="str">
        <f>Ouachita!H37</f>
        <v>016-04</v>
      </c>
      <c r="J36" s="49">
        <f>Ouachita!I37</f>
        <v>1.13</v>
      </c>
      <c r="K36" s="50">
        <f>Ouachita!J37</f>
        <v>1</v>
      </c>
      <c r="L36" s="50">
        <f>Ouachita!K37</f>
        <v>1</v>
      </c>
      <c r="M36" s="53">
        <f>Ouachita!L37</f>
        <v>32.78126</v>
      </c>
      <c r="N36" s="131">
        <f>Ouachita!M37</f>
        <v>-91.90012</v>
      </c>
      <c r="O36" s="124" t="str">
        <f>Ouachita!N37</f>
        <v>NO</v>
      </c>
      <c r="P36" s="95"/>
    </row>
    <row r="37" spans="1:16" ht="12.75">
      <c r="A37" s="93">
        <f t="shared" si="0"/>
        <v>35</v>
      </c>
      <c r="B37" s="104">
        <f>Ouachita!A38</f>
        <v>34</v>
      </c>
      <c r="C37" s="105" t="str">
        <f>Ouachita!B38</f>
        <v>014</v>
      </c>
      <c r="D37" s="46" t="str">
        <f>Ouachita!C38</f>
        <v>BASTROP</v>
      </c>
      <c r="E37" s="44" t="str">
        <f>Ouachita!D38</f>
        <v>MOREHOUSE</v>
      </c>
      <c r="F37" s="44" t="str">
        <f>Ouachita!E38</f>
        <v>US 425</v>
      </c>
      <c r="G37" s="44" t="s">
        <v>266</v>
      </c>
      <c r="H37" s="44" t="s">
        <v>223</v>
      </c>
      <c r="I37" s="44" t="str">
        <f>Ouachita!H38</f>
        <v>038-03</v>
      </c>
      <c r="J37" s="46">
        <f>Ouachita!I38</f>
        <v>0.14</v>
      </c>
      <c r="K37" s="69">
        <f>Ouachita!J38</f>
        <v>0</v>
      </c>
      <c r="L37" s="69">
        <f>Ouachita!K38</f>
        <v>1</v>
      </c>
      <c r="M37" s="91">
        <f>Ouachita!L38</f>
        <v>32.77926</v>
      </c>
      <c r="N37" s="132">
        <f>Ouachita!M38</f>
        <v>-91.91327</v>
      </c>
      <c r="O37" s="125" t="str">
        <f>Ouachita!N38</f>
        <v>NO</v>
      </c>
      <c r="P37" s="95"/>
    </row>
    <row r="38" spans="1:16" ht="12.75">
      <c r="A38" s="117">
        <f t="shared" si="0"/>
        <v>36</v>
      </c>
      <c r="B38" s="102">
        <f>Ouachita!A39</f>
        <v>34</v>
      </c>
      <c r="C38" s="103" t="str">
        <f>Ouachita!B39</f>
        <v>015</v>
      </c>
      <c r="D38" s="49" t="str">
        <f>Ouachita!C39</f>
        <v>BASTROP</v>
      </c>
      <c r="E38" s="48" t="str">
        <f>Ouachita!D39</f>
        <v>MOREHOUSE</v>
      </c>
      <c r="F38" s="48" t="str">
        <f>Ouachita!E39</f>
        <v>US 425</v>
      </c>
      <c r="G38" s="48" t="s">
        <v>267</v>
      </c>
      <c r="H38" s="48" t="s">
        <v>223</v>
      </c>
      <c r="I38" s="48" t="str">
        <f>Ouachita!H39</f>
        <v>038-03</v>
      </c>
      <c r="J38" s="49">
        <f>Ouachita!I39</f>
        <v>0.2</v>
      </c>
      <c r="K38" s="50">
        <f>Ouachita!J39</f>
        <v>0</v>
      </c>
      <c r="L38" s="50">
        <f>Ouachita!K39</f>
        <v>1</v>
      </c>
      <c r="M38" s="53">
        <f>Ouachita!L39</f>
        <v>32.78028</v>
      </c>
      <c r="N38" s="131">
        <f>Ouachita!M39</f>
        <v>-91.91326</v>
      </c>
      <c r="O38" s="124" t="str">
        <f>Ouachita!N39</f>
        <v>NO</v>
      </c>
      <c r="P38" s="95"/>
    </row>
    <row r="39" spans="1:16" ht="12.75">
      <c r="A39" s="93">
        <f t="shared" si="0"/>
        <v>37</v>
      </c>
      <c r="B39" s="104">
        <f>Ouachita!A40</f>
        <v>34</v>
      </c>
      <c r="C39" s="105" t="str">
        <f>Ouachita!B40</f>
        <v>016</v>
      </c>
      <c r="D39" s="46" t="str">
        <f>Ouachita!C40</f>
        <v>BASTROP</v>
      </c>
      <c r="E39" s="44" t="str">
        <f>Ouachita!D40</f>
        <v>MOREHOUSE</v>
      </c>
      <c r="F39" s="44" t="str">
        <f>Ouachita!E40</f>
        <v>US 425</v>
      </c>
      <c r="G39" s="44" t="s">
        <v>268</v>
      </c>
      <c r="H39" s="44" t="s">
        <v>225</v>
      </c>
      <c r="I39" s="44" t="str">
        <f>Ouachita!H40</f>
        <v>038-03</v>
      </c>
      <c r="J39" s="46">
        <f>Ouachita!I40</f>
        <v>0.14</v>
      </c>
      <c r="K39" s="69">
        <f>Ouachita!J40</f>
        <v>0</v>
      </c>
      <c r="L39" s="69">
        <f>Ouachita!K40</f>
        <v>1</v>
      </c>
      <c r="M39" s="91">
        <f>Ouachita!L40</f>
        <v>32.77927</v>
      </c>
      <c r="N39" s="132">
        <f>Ouachita!M40</f>
        <v>-91.91445</v>
      </c>
      <c r="O39" s="125" t="str">
        <f>Ouachita!N40</f>
        <v>NO</v>
      </c>
      <c r="P39" s="95"/>
    </row>
    <row r="40" spans="1:16" ht="12.75">
      <c r="A40" s="117">
        <f t="shared" si="0"/>
        <v>38</v>
      </c>
      <c r="B40" s="102">
        <f>Ouachita!A41</f>
        <v>34</v>
      </c>
      <c r="C40" s="103" t="str">
        <f>Ouachita!B41</f>
        <v>017</v>
      </c>
      <c r="D40" s="49" t="str">
        <f>Ouachita!C41</f>
        <v>BASTROP</v>
      </c>
      <c r="E40" s="48" t="str">
        <f>Ouachita!D41</f>
        <v>MOREHOUSE</v>
      </c>
      <c r="F40" s="48" t="str">
        <f>Ouachita!E41</f>
        <v>US 425</v>
      </c>
      <c r="G40" s="48" t="s">
        <v>269</v>
      </c>
      <c r="H40" s="48" t="s">
        <v>225</v>
      </c>
      <c r="I40" s="48" t="str">
        <f>Ouachita!H41</f>
        <v>038-03</v>
      </c>
      <c r="J40" s="49">
        <f>Ouachita!I41</f>
        <v>0.2</v>
      </c>
      <c r="K40" s="50">
        <f>Ouachita!J41</f>
        <v>0</v>
      </c>
      <c r="L40" s="50">
        <f>Ouachita!K41</f>
        <v>1</v>
      </c>
      <c r="M40" s="53">
        <f>Ouachita!L41</f>
        <v>32.78025</v>
      </c>
      <c r="N40" s="131">
        <f>Ouachita!M41</f>
        <v>-91.91443</v>
      </c>
      <c r="O40" s="124" t="str">
        <f>Ouachita!N41</f>
        <v>NO</v>
      </c>
      <c r="P40" s="95"/>
    </row>
    <row r="41" spans="1:16" ht="12.75">
      <c r="A41" s="93">
        <f t="shared" si="0"/>
        <v>39</v>
      </c>
      <c r="B41" s="104">
        <f>Ouachita!A42</f>
        <v>34</v>
      </c>
      <c r="C41" s="105" t="str">
        <f>Ouachita!B42</f>
        <v>018</v>
      </c>
      <c r="D41" s="46" t="str">
        <f>Ouachita!C42</f>
        <v>BASTROP</v>
      </c>
      <c r="E41" s="44" t="str">
        <f>Ouachita!D42</f>
        <v>MOREHOUSE</v>
      </c>
      <c r="F41" s="44" t="str">
        <f>Ouachita!E42</f>
        <v>US 425</v>
      </c>
      <c r="G41" s="44" t="s">
        <v>270</v>
      </c>
      <c r="H41" s="44" t="s">
        <v>226</v>
      </c>
      <c r="I41" s="44" t="str">
        <f>Ouachita!H42</f>
        <v>038-03</v>
      </c>
      <c r="J41" s="46">
        <f>Ouachita!I42</f>
        <v>0.43</v>
      </c>
      <c r="K41" s="69">
        <f>Ouachita!J42</f>
        <v>0</v>
      </c>
      <c r="L41" s="69">
        <f>Ouachita!K42</f>
        <v>1</v>
      </c>
      <c r="M41" s="91">
        <f>Ouachita!L42</f>
        <v>32.78338</v>
      </c>
      <c r="N41" s="132">
        <f>Ouachita!M42</f>
        <v>-91.9141</v>
      </c>
      <c r="O41" s="125" t="str">
        <f>Ouachita!N42</f>
        <v>NO</v>
      </c>
      <c r="P41" s="95"/>
    </row>
    <row r="42" spans="1:16" ht="13.5" thickBot="1">
      <c r="A42" s="138">
        <f>A41+1</f>
        <v>40</v>
      </c>
      <c r="B42" s="139">
        <f>Ouachita!A43</f>
        <v>34</v>
      </c>
      <c r="C42" s="106" t="str">
        <f>Ouachita!B43</f>
        <v>020</v>
      </c>
      <c r="D42" s="140" t="str">
        <f>Ouachita!C43</f>
        <v>BASTROP</v>
      </c>
      <c r="E42" s="47" t="str">
        <f>Ouachita!D43</f>
        <v>MOREHOUSE</v>
      </c>
      <c r="F42" s="47" t="str">
        <f>Ouachita!E43</f>
        <v>US 425</v>
      </c>
      <c r="G42" s="47" t="s">
        <v>271</v>
      </c>
      <c r="H42" s="47" t="s">
        <v>226</v>
      </c>
      <c r="I42" s="47" t="str">
        <f>Ouachita!H43</f>
        <v>038-03</v>
      </c>
      <c r="J42" s="140">
        <f>Ouachita!I43</f>
        <v>1.42</v>
      </c>
      <c r="K42" s="141">
        <f>Ouachita!J43</f>
        <v>1</v>
      </c>
      <c r="L42" s="141">
        <f>Ouachita!K43</f>
        <v>1</v>
      </c>
      <c r="M42" s="142">
        <f>Ouachita!L43</f>
        <v>32.79656</v>
      </c>
      <c r="N42" s="143">
        <f>Ouachita!M43</f>
        <v>-91.90811</v>
      </c>
      <c r="O42" s="124" t="str">
        <f>Ouachita!N43</f>
        <v>NO</v>
      </c>
      <c r="P42" s="95"/>
    </row>
    <row r="43" spans="1:16" ht="21.75" thickBot="1">
      <c r="A43" s="126"/>
      <c r="B43" s="167" t="s">
        <v>85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121"/>
      <c r="P43" s="169" t="s">
        <v>147</v>
      </c>
    </row>
    <row r="44" spans="1:16" ht="12.75">
      <c r="A44" s="62" t="s">
        <v>156</v>
      </c>
      <c r="B44" s="170" t="s">
        <v>86</v>
      </c>
      <c r="C44" s="171"/>
      <c r="D44" s="86" t="s">
        <v>87</v>
      </c>
      <c r="E44" s="86" t="s">
        <v>88</v>
      </c>
      <c r="F44" s="86" t="s">
        <v>78</v>
      </c>
      <c r="G44" s="86" t="s">
        <v>168</v>
      </c>
      <c r="H44" s="86" t="s">
        <v>79</v>
      </c>
      <c r="I44" s="41" t="s">
        <v>80</v>
      </c>
      <c r="J44" s="96" t="s">
        <v>81</v>
      </c>
      <c r="K44" s="96" t="s">
        <v>76</v>
      </c>
      <c r="L44" s="96" t="s">
        <v>77</v>
      </c>
      <c r="M44" s="86" t="s">
        <v>82</v>
      </c>
      <c r="N44" s="127" t="s">
        <v>83</v>
      </c>
      <c r="O44" s="42" t="s">
        <v>84</v>
      </c>
      <c r="P44" s="169"/>
    </row>
    <row r="45" spans="1:16" ht="12.75">
      <c r="A45" s="93">
        <f>A42+1</f>
        <v>41</v>
      </c>
      <c r="B45" s="104">
        <f>Ouachita!A44</f>
        <v>34</v>
      </c>
      <c r="C45" s="105" t="str">
        <f>Ouachita!B44</f>
        <v>021</v>
      </c>
      <c r="D45" s="46" t="str">
        <f>Ouachita!C44</f>
        <v>BASTROP</v>
      </c>
      <c r="E45" s="44" t="str">
        <f>Ouachita!D44</f>
        <v>MOREHOUSE</v>
      </c>
      <c r="F45" s="44" t="str">
        <f>Ouachita!E44</f>
        <v>LA 830-1</v>
      </c>
      <c r="G45" s="44" t="s">
        <v>272</v>
      </c>
      <c r="H45" s="44" t="s">
        <v>227</v>
      </c>
      <c r="I45" s="44" t="str">
        <f>Ouachita!H44</f>
        <v>834-06</v>
      </c>
      <c r="J45" s="46">
        <f>Ouachita!I44</f>
        <v>0.4</v>
      </c>
      <c r="K45" s="69">
        <f>Ouachita!J44</f>
        <v>1</v>
      </c>
      <c r="L45" s="69">
        <f>Ouachita!K44</f>
        <v>1</v>
      </c>
      <c r="M45" s="91">
        <f>Ouachita!L44</f>
        <v>32.784026</v>
      </c>
      <c r="N45" s="132">
        <f>Ouachita!M44</f>
        <v>-91.920142</v>
      </c>
      <c r="O45" s="125" t="str">
        <f>Ouachita!N44</f>
        <v>NO</v>
      </c>
      <c r="P45" s="95"/>
    </row>
    <row r="46" spans="1:16" ht="12.75">
      <c r="A46" s="117">
        <f aca="true" t="shared" si="1" ref="A46:A68">A45+1</f>
        <v>42</v>
      </c>
      <c r="B46" s="102">
        <f>Ouachita!A45</f>
        <v>34</v>
      </c>
      <c r="C46" s="103" t="str">
        <f>Ouachita!B45</f>
        <v>027</v>
      </c>
      <c r="D46" s="49" t="str">
        <f>Ouachita!C45</f>
        <v>BASTROP</v>
      </c>
      <c r="E46" s="48" t="str">
        <f>Ouachita!D45</f>
        <v>MOREHOUSE</v>
      </c>
      <c r="F46" s="48" t="str">
        <f>Ouachita!E45</f>
        <v>US 165</v>
      </c>
      <c r="G46" s="48" t="s">
        <v>273</v>
      </c>
      <c r="H46" s="48" t="s">
        <v>230</v>
      </c>
      <c r="I46" s="48" t="str">
        <f>Ouachita!H45</f>
        <v>016-03</v>
      </c>
      <c r="J46" s="49">
        <f>Ouachita!I45</f>
        <v>6.75</v>
      </c>
      <c r="K46" s="50">
        <f>Ouachita!J45</f>
        <v>1</v>
      </c>
      <c r="L46" s="50">
        <f>Ouachita!K45</f>
        <v>1</v>
      </c>
      <c r="M46" s="53">
        <f>Ouachita!L45</f>
        <v>32.77476</v>
      </c>
      <c r="N46" s="131">
        <f>Ouachita!M45</f>
        <v>-91.93753</v>
      </c>
      <c r="O46" s="124" t="str">
        <f>Ouachita!N45</f>
        <v>NO</v>
      </c>
      <c r="P46" s="95"/>
    </row>
    <row r="47" spans="1:16" ht="12.75">
      <c r="A47" s="93">
        <f t="shared" si="1"/>
        <v>43</v>
      </c>
      <c r="B47" s="104">
        <f>Ouachita!A46</f>
        <v>34</v>
      </c>
      <c r="C47" s="105" t="str">
        <f>Ouachita!B46</f>
        <v>029</v>
      </c>
      <c r="D47" s="46" t="str">
        <f>Ouachita!C46</f>
        <v>BASTROP</v>
      </c>
      <c r="E47" s="44" t="str">
        <f>Ouachita!D46</f>
        <v>MOREHOUSE</v>
      </c>
      <c r="F47" s="44" t="str">
        <f>Ouachita!E46</f>
        <v>US 165</v>
      </c>
      <c r="G47" s="44" t="s">
        <v>274</v>
      </c>
      <c r="H47" s="44" t="s">
        <v>231</v>
      </c>
      <c r="I47" s="44" t="str">
        <f>Ouachita!H46</f>
        <v>016-03</v>
      </c>
      <c r="J47" s="46">
        <f>Ouachita!I46</f>
        <v>7.82</v>
      </c>
      <c r="K47" s="69">
        <f>Ouachita!J46</f>
        <v>0</v>
      </c>
      <c r="L47" s="69">
        <f>Ouachita!K46</f>
        <v>1</v>
      </c>
      <c r="M47" s="91">
        <f>Ouachita!L46</f>
        <v>32.77687</v>
      </c>
      <c r="N47" s="132">
        <f>Ouachita!M46</f>
        <v>-91.91991</v>
      </c>
      <c r="O47" s="125" t="str">
        <f>Ouachita!N46</f>
        <v>NO</v>
      </c>
      <c r="P47" s="95"/>
    </row>
    <row r="48" spans="1:16" ht="12.75">
      <c r="A48" s="117">
        <f t="shared" si="1"/>
        <v>44</v>
      </c>
      <c r="B48" s="102">
        <f>Ouachita!A47</f>
        <v>34</v>
      </c>
      <c r="C48" s="103" t="str">
        <f>Ouachita!B47</f>
        <v>031</v>
      </c>
      <c r="D48" s="49" t="str">
        <f>Ouachita!C47</f>
        <v>BASTROP</v>
      </c>
      <c r="E48" s="48" t="str">
        <f>Ouachita!D47</f>
        <v>MOREHOUSE</v>
      </c>
      <c r="F48" s="48" t="str">
        <f>Ouachita!E47</f>
        <v>US 165</v>
      </c>
      <c r="G48" s="48" t="s">
        <v>275</v>
      </c>
      <c r="H48" s="48" t="s">
        <v>232</v>
      </c>
      <c r="I48" s="48" t="str">
        <f>Ouachita!H47</f>
        <v>016-04</v>
      </c>
      <c r="J48" s="49">
        <f>Ouachita!I47</f>
        <v>0.88</v>
      </c>
      <c r="K48" s="50">
        <f>Ouachita!J47</f>
        <v>1</v>
      </c>
      <c r="L48" s="50">
        <f>Ouachita!K47</f>
        <v>1</v>
      </c>
      <c r="M48" s="53">
        <f>Ouachita!L47</f>
        <v>32.78044</v>
      </c>
      <c r="N48" s="131">
        <f>Ouachita!M47</f>
        <v>-91.8971</v>
      </c>
      <c r="O48" s="124" t="str">
        <f>Ouachita!N47</f>
        <v>NO</v>
      </c>
      <c r="P48" s="95"/>
    </row>
    <row r="49" spans="1:16" ht="12.75">
      <c r="A49" s="93">
        <f t="shared" si="1"/>
        <v>45</v>
      </c>
      <c r="B49" s="104">
        <f>Ouachita!A48</f>
        <v>34</v>
      </c>
      <c r="C49" s="105" t="str">
        <f>Ouachita!B48</f>
        <v>032</v>
      </c>
      <c r="D49" s="46" t="str">
        <f>Ouachita!C48</f>
        <v>BASTROP</v>
      </c>
      <c r="E49" s="44" t="str">
        <f>Ouachita!D48</f>
        <v>MOREHOUSE</v>
      </c>
      <c r="F49" s="44" t="str">
        <f>Ouachita!E48</f>
        <v>US 165</v>
      </c>
      <c r="G49" s="44" t="s">
        <v>276</v>
      </c>
      <c r="H49" s="44" t="s">
        <v>233</v>
      </c>
      <c r="I49" s="44" t="str">
        <f>Ouachita!H48</f>
        <v>016-04</v>
      </c>
      <c r="J49" s="46">
        <f>Ouachita!I48</f>
        <v>2.03</v>
      </c>
      <c r="K49" s="69">
        <f>Ouachita!J48</f>
        <v>0</v>
      </c>
      <c r="L49" s="69">
        <f>Ouachita!K48</f>
        <v>1</v>
      </c>
      <c r="M49" s="91">
        <f>Ouachita!L48</f>
        <v>32.77796</v>
      </c>
      <c r="N49" s="132">
        <f>Ouachita!M48</f>
        <v>-91.88812</v>
      </c>
      <c r="O49" s="125" t="str">
        <f>Ouachita!N48</f>
        <v>NO</v>
      </c>
      <c r="P49" s="95"/>
    </row>
    <row r="50" spans="1:16" ht="12.75">
      <c r="A50" s="117">
        <f t="shared" si="1"/>
        <v>46</v>
      </c>
      <c r="B50" s="102">
        <f>Ouachita!A49</f>
        <v>34</v>
      </c>
      <c r="C50" s="103" t="str">
        <f>Ouachita!B49</f>
        <v>037</v>
      </c>
      <c r="D50" s="49" t="str">
        <f>Ouachita!C49</f>
        <v>BASTROP</v>
      </c>
      <c r="E50" s="48" t="str">
        <f>Ouachita!D49</f>
        <v>MOREHOUSE</v>
      </c>
      <c r="F50" s="48" t="str">
        <f>Ouachita!E49</f>
        <v>US 165</v>
      </c>
      <c r="G50" s="54" t="s">
        <v>277</v>
      </c>
      <c r="H50" s="48" t="s">
        <v>237</v>
      </c>
      <c r="I50" s="48" t="str">
        <f>Ouachita!H49</f>
        <v>016-04</v>
      </c>
      <c r="J50" s="49">
        <f>Ouachita!I49</f>
        <v>2.65</v>
      </c>
      <c r="K50" s="50">
        <f>Ouachita!J49</f>
        <v>0</v>
      </c>
      <c r="L50" s="50">
        <f>Ouachita!K49</f>
        <v>1</v>
      </c>
      <c r="M50" s="53">
        <f>Ouachita!L49</f>
        <v>32.773437</v>
      </c>
      <c r="N50" s="131">
        <f>Ouachita!M49</f>
        <v>-91.87149</v>
      </c>
      <c r="O50" s="124" t="str">
        <f>Ouachita!N49</f>
        <v>NO</v>
      </c>
      <c r="P50" s="95"/>
    </row>
    <row r="51" spans="1:16" ht="12.75">
      <c r="A51" s="93">
        <f t="shared" si="1"/>
        <v>47</v>
      </c>
      <c r="B51" s="104">
        <f>Ouachita!A50</f>
        <v>37</v>
      </c>
      <c r="C51" s="105">
        <f>Ouachita!B50</f>
        <v>2</v>
      </c>
      <c r="D51" s="46" t="str">
        <f>Ouachita!C50</f>
        <v>MONROE</v>
      </c>
      <c r="E51" s="44" t="str">
        <f>Ouachita!D50</f>
        <v>OUACHITA</v>
      </c>
      <c r="F51" s="44" t="str">
        <f>Ouachita!E50</f>
        <v>US 80</v>
      </c>
      <c r="G51" s="92" t="s">
        <v>278</v>
      </c>
      <c r="H51" s="44" t="s">
        <v>237</v>
      </c>
      <c r="I51" s="44" t="str">
        <f>Ouachita!H50</f>
        <v>001-09</v>
      </c>
      <c r="J51" s="46">
        <f>Ouachita!I50</f>
        <v>18.33</v>
      </c>
      <c r="K51" s="69">
        <f>Ouachita!J50</f>
        <v>0</v>
      </c>
      <c r="L51" s="69">
        <f>Ouachita!K50</f>
        <v>1</v>
      </c>
      <c r="M51" s="91">
        <f>Ouachita!L50</f>
        <v>32.50751</v>
      </c>
      <c r="N51" s="132">
        <f>Ouachita!M50</f>
        <v>-92.122411</v>
      </c>
      <c r="O51" s="125" t="str">
        <f>Ouachita!N50</f>
        <v>no</v>
      </c>
      <c r="P51" s="95"/>
    </row>
    <row r="52" spans="1:16" ht="12.75">
      <c r="A52" s="117">
        <f t="shared" si="1"/>
        <v>48</v>
      </c>
      <c r="B52" s="102">
        <f>Ouachita!A51</f>
        <v>37</v>
      </c>
      <c r="C52" s="103">
        <f>Ouachita!B51</f>
        <v>3</v>
      </c>
      <c r="D52" s="49" t="str">
        <f>Ouachita!C51</f>
        <v>MONROE</v>
      </c>
      <c r="E52" s="48" t="str">
        <f>Ouachita!D51</f>
        <v>OUACHITA</v>
      </c>
      <c r="F52" s="48" t="str">
        <f>Ouachita!E51</f>
        <v>US 80</v>
      </c>
      <c r="G52" s="54" t="s">
        <v>279</v>
      </c>
      <c r="H52" s="48" t="s">
        <v>239</v>
      </c>
      <c r="I52" s="48" t="str">
        <f>Ouachita!H51</f>
        <v>001-09</v>
      </c>
      <c r="J52" s="49">
        <f>Ouachita!I51</f>
        <v>18.4</v>
      </c>
      <c r="K52" s="50">
        <f>Ouachita!J51</f>
        <v>0</v>
      </c>
      <c r="L52" s="50">
        <f>Ouachita!K51</f>
        <v>1</v>
      </c>
      <c r="M52" s="53">
        <f>Ouachita!L51</f>
        <v>32.508116</v>
      </c>
      <c r="N52" s="131">
        <f>Ouachita!M51</f>
        <v>-92.121453</v>
      </c>
      <c r="O52" s="124" t="str">
        <f>Ouachita!N51</f>
        <v>no</v>
      </c>
      <c r="P52" s="95"/>
    </row>
    <row r="53" spans="1:16" ht="12.75">
      <c r="A53" s="93">
        <f t="shared" si="1"/>
        <v>49</v>
      </c>
      <c r="B53" s="104">
        <f>Ouachita!A52</f>
        <v>37</v>
      </c>
      <c r="C53" s="105">
        <f>Ouachita!B52</f>
        <v>7</v>
      </c>
      <c r="D53" s="46" t="str">
        <f>Ouachita!C52</f>
        <v>MONROE</v>
      </c>
      <c r="E53" s="44" t="str">
        <f>Ouachita!D52</f>
        <v>OUACHITA</v>
      </c>
      <c r="F53" s="44" t="str">
        <f>Ouachita!E52</f>
        <v>US 80</v>
      </c>
      <c r="G53" s="92" t="s">
        <v>280</v>
      </c>
      <c r="H53" s="44" t="s">
        <v>239</v>
      </c>
      <c r="I53" s="44" t="str">
        <f>Ouachita!H52</f>
        <v>001-09</v>
      </c>
      <c r="J53" s="46">
        <f>Ouachita!I52</f>
        <v>18.68</v>
      </c>
      <c r="K53" s="69">
        <f>Ouachita!J52</f>
        <v>0</v>
      </c>
      <c r="L53" s="69">
        <f>Ouachita!K52</f>
        <v>1</v>
      </c>
      <c r="M53" s="91">
        <f>Ouachita!L52</f>
        <v>32.510552</v>
      </c>
      <c r="N53" s="132">
        <f>Ouachita!M52</f>
        <v>-92.117607</v>
      </c>
      <c r="O53" s="125" t="str">
        <f>Ouachita!N52</f>
        <v>no</v>
      </c>
      <c r="P53" s="95"/>
    </row>
    <row r="54" spans="1:16" ht="12.75" customHeight="1">
      <c r="A54" s="117">
        <f t="shared" si="1"/>
        <v>50</v>
      </c>
      <c r="B54" s="102">
        <f>Ouachita!A53</f>
        <v>37</v>
      </c>
      <c r="C54" s="103">
        <f>Ouachita!B53</f>
        <v>19</v>
      </c>
      <c r="D54" s="49" t="str">
        <f>Ouachita!C53</f>
        <v>MONROE</v>
      </c>
      <c r="E54" s="48" t="str">
        <f>Ouachita!D53</f>
        <v>OUACHITA</v>
      </c>
      <c r="F54" s="48" t="str">
        <f>Ouachita!E53</f>
        <v>US 80</v>
      </c>
      <c r="G54" s="54" t="s">
        <v>281</v>
      </c>
      <c r="H54" s="48" t="s">
        <v>240</v>
      </c>
      <c r="I54" s="48" t="str">
        <f>Ouachita!H53</f>
        <v>002-01</v>
      </c>
      <c r="J54" s="49">
        <f>Ouachita!I53</f>
        <v>1.87</v>
      </c>
      <c r="K54" s="50">
        <f>Ouachita!J53</f>
        <v>0</v>
      </c>
      <c r="L54" s="50">
        <f>Ouachita!K53</f>
        <v>1</v>
      </c>
      <c r="M54" s="53">
        <f>Ouachita!L53</f>
        <v>32.525946</v>
      </c>
      <c r="N54" s="131">
        <f>Ouachita!M53</f>
        <v>-92.05236</v>
      </c>
      <c r="O54" s="124" t="str">
        <f>Ouachita!N53</f>
        <v>no</v>
      </c>
      <c r="P54" s="95"/>
    </row>
    <row r="55" spans="1:16" ht="12.75" customHeight="1">
      <c r="A55" s="93">
        <f t="shared" si="1"/>
        <v>51</v>
      </c>
      <c r="B55" s="104">
        <f>Ouachita!A54</f>
        <v>37</v>
      </c>
      <c r="C55" s="105">
        <f>Ouachita!B54</f>
        <v>47</v>
      </c>
      <c r="D55" s="46" t="str">
        <f>Ouachita!C54</f>
        <v>MONROE</v>
      </c>
      <c r="E55" s="44" t="str">
        <f>Ouachita!D54</f>
        <v>OUACHITA</v>
      </c>
      <c r="F55" s="44" t="str">
        <f>Ouachita!E54</f>
        <v>US 165</v>
      </c>
      <c r="G55" s="92" t="s">
        <v>282</v>
      </c>
      <c r="H55" s="44" t="s">
        <v>241</v>
      </c>
      <c r="I55" s="44" t="str">
        <f>Ouachita!H54</f>
        <v>015-31</v>
      </c>
      <c r="J55" s="46">
        <f>Ouachita!I54</f>
        <v>5.92</v>
      </c>
      <c r="K55" s="69">
        <f>Ouachita!J54</f>
        <v>1</v>
      </c>
      <c r="L55" s="69">
        <f>Ouachita!K54</f>
        <v>1</v>
      </c>
      <c r="M55" s="91">
        <f>Ouachita!L54</f>
        <v>32.49375</v>
      </c>
      <c r="N55" s="132">
        <f>Ouachita!M54</f>
        <v>-92.08324</v>
      </c>
      <c r="O55" s="125" t="str">
        <f>Ouachita!N54</f>
        <v>no</v>
      </c>
      <c r="P55" s="95"/>
    </row>
    <row r="56" spans="1:16" ht="12.75">
      <c r="A56" s="117">
        <f t="shared" si="1"/>
        <v>52</v>
      </c>
      <c r="B56" s="102">
        <f>Ouachita!A57</f>
        <v>37</v>
      </c>
      <c r="C56" s="103">
        <f>Ouachita!B57</f>
        <v>50</v>
      </c>
      <c r="D56" s="49" t="str">
        <f>Ouachita!C57</f>
        <v>MONROE</v>
      </c>
      <c r="E56" s="48" t="str">
        <f>Ouachita!D57</f>
        <v>OUACHITA</v>
      </c>
      <c r="F56" s="48" t="str">
        <f>Ouachita!E57</f>
        <v>US 165</v>
      </c>
      <c r="G56" s="54" t="s">
        <v>283</v>
      </c>
      <c r="H56" s="48" t="s">
        <v>222</v>
      </c>
      <c r="I56" s="48" t="str">
        <f>Ouachita!H57</f>
        <v>016-01</v>
      </c>
      <c r="J56" s="49">
        <f>Ouachita!I57</f>
        <v>0.93</v>
      </c>
      <c r="K56" s="50">
        <f>Ouachita!J57</f>
        <v>1</v>
      </c>
      <c r="L56" s="50">
        <f>Ouachita!K57</f>
        <v>1</v>
      </c>
      <c r="M56" s="53">
        <f>Ouachita!L57</f>
        <v>32.53563</v>
      </c>
      <c r="N56" s="131">
        <f>Ouachita!M57</f>
        <v>-92.07956</v>
      </c>
      <c r="O56" s="124" t="str">
        <f>Ouachita!N57</f>
        <v>YES</v>
      </c>
      <c r="P56" s="95"/>
    </row>
    <row r="57" spans="1:16" ht="12.75" customHeight="1">
      <c r="A57" s="93">
        <f t="shared" si="1"/>
        <v>53</v>
      </c>
      <c r="B57" s="104">
        <f>Ouachita!A58</f>
        <v>37</v>
      </c>
      <c r="C57" s="149">
        <f>Ouachita!B58</f>
        <v>71</v>
      </c>
      <c r="D57" s="68" t="str">
        <f>Ouachita!C58</f>
        <v>WEST MONROE</v>
      </c>
      <c r="E57" s="44" t="s">
        <v>72</v>
      </c>
      <c r="F57" s="44" t="s">
        <v>91</v>
      </c>
      <c r="G57" s="44" t="s">
        <v>44</v>
      </c>
      <c r="H57" s="44" t="s">
        <v>128</v>
      </c>
      <c r="I57" s="44" t="str">
        <f>Ouachita!H58</f>
        <v>001-09</v>
      </c>
      <c r="J57" s="46">
        <f>Ouachita!I58</f>
        <v>17.9</v>
      </c>
      <c r="K57" s="69">
        <f>Ouachita!J58</f>
        <v>1</v>
      </c>
      <c r="L57" s="45">
        <f>Ouachita!K58</f>
        <v>1</v>
      </c>
      <c r="M57" s="109">
        <f>Ouachita!L58</f>
        <v>32.503836</v>
      </c>
      <c r="N57" s="133">
        <f>Ouachita!M58</f>
        <v>-92.128308</v>
      </c>
      <c r="O57" s="125" t="s">
        <v>143</v>
      </c>
      <c r="P57" s="44" t="s">
        <v>58</v>
      </c>
    </row>
    <row r="58" spans="1:16" ht="12.75" customHeight="1">
      <c r="A58" s="117">
        <f t="shared" si="1"/>
        <v>54</v>
      </c>
      <c r="B58" s="102">
        <f>Ouachita!A59</f>
        <v>37</v>
      </c>
      <c r="C58" s="150">
        <f>Ouachita!B59</f>
        <v>72</v>
      </c>
      <c r="D58" s="55" t="str">
        <f>Ouachita!C59</f>
        <v>WEST MONROE</v>
      </c>
      <c r="E58" s="48" t="s">
        <v>72</v>
      </c>
      <c r="F58" s="48" t="s">
        <v>91</v>
      </c>
      <c r="G58" s="48" t="s">
        <v>244</v>
      </c>
      <c r="H58" s="48" t="s">
        <v>129</v>
      </c>
      <c r="I58" s="48" t="str">
        <f>Ouachita!H59</f>
        <v>001-09</v>
      </c>
      <c r="J58" s="49">
        <f>Ouachita!I59</f>
        <v>18</v>
      </c>
      <c r="K58" s="50">
        <f>Ouachita!J59</f>
        <v>0</v>
      </c>
      <c r="L58" s="51">
        <f>Ouachita!K59</f>
        <v>1</v>
      </c>
      <c r="M58" s="67">
        <f>Ouachita!L59</f>
        <v>32.50464</v>
      </c>
      <c r="N58" s="134">
        <f>Ouachita!M59</f>
        <v>-92.126945</v>
      </c>
      <c r="O58" s="124" t="s">
        <v>143</v>
      </c>
      <c r="P58" s="44" t="s">
        <v>58</v>
      </c>
    </row>
    <row r="59" spans="1:16" ht="12.75" customHeight="1">
      <c r="A59" s="93">
        <f t="shared" si="1"/>
        <v>55</v>
      </c>
      <c r="B59" s="104">
        <f>Ouachita!A60</f>
        <v>37</v>
      </c>
      <c r="C59" s="151">
        <f>Ouachita!B60</f>
        <v>95</v>
      </c>
      <c r="D59" s="68" t="str">
        <f>Ouachita!C60</f>
        <v>MONROE</v>
      </c>
      <c r="E59" s="44" t="s">
        <v>72</v>
      </c>
      <c r="F59" s="44" t="s">
        <v>91</v>
      </c>
      <c r="G59" s="44" t="s">
        <v>45</v>
      </c>
      <c r="H59" s="44" t="s">
        <v>120</v>
      </c>
      <c r="I59" s="44" t="str">
        <f>Ouachita!H60</f>
        <v>015-31</v>
      </c>
      <c r="J59" s="46">
        <f>Ouachita!I60</f>
        <v>5.76</v>
      </c>
      <c r="K59" s="69">
        <f>Ouachita!J60</f>
        <v>1</v>
      </c>
      <c r="L59" s="45">
        <f>Ouachita!K60</f>
        <v>1</v>
      </c>
      <c r="M59" s="109">
        <f>Ouachita!L60</f>
        <v>32.4909</v>
      </c>
      <c r="N59" s="133">
        <f>Ouachita!M60</f>
        <v>-92.08323</v>
      </c>
      <c r="O59" s="125" t="s">
        <v>143</v>
      </c>
      <c r="P59" s="44" t="s">
        <v>58</v>
      </c>
    </row>
    <row r="60" spans="1:16" ht="12.75" customHeight="1">
      <c r="A60" s="117">
        <f t="shared" si="1"/>
        <v>56</v>
      </c>
      <c r="B60" s="102">
        <f>Ouachita!A61</f>
        <v>37</v>
      </c>
      <c r="C60" s="150">
        <f>Ouachita!B61</f>
        <v>96</v>
      </c>
      <c r="D60" s="55" t="str">
        <f>Ouachita!C61</f>
        <v>MONROE</v>
      </c>
      <c r="E60" s="48" t="s">
        <v>72</v>
      </c>
      <c r="F60" s="48" t="s">
        <v>91</v>
      </c>
      <c r="G60" s="48" t="s">
        <v>49</v>
      </c>
      <c r="H60" s="48" t="s">
        <v>121</v>
      </c>
      <c r="I60" s="48" t="str">
        <f>Ouachita!H61</f>
        <v>016-01</v>
      </c>
      <c r="J60" s="49">
        <f>Ouachita!I61</f>
        <v>1.38</v>
      </c>
      <c r="K60" s="50">
        <f>Ouachita!J61</f>
        <v>1</v>
      </c>
      <c r="L60" s="51">
        <f>Ouachita!K61</f>
        <v>1</v>
      </c>
      <c r="M60" s="67">
        <f>Ouachita!L61</f>
        <v>32.541817</v>
      </c>
      <c r="N60" s="134">
        <f>Ouachita!M61</f>
        <v>-92.077931</v>
      </c>
      <c r="O60" s="124" t="s">
        <v>143</v>
      </c>
      <c r="P60" s="44" t="s">
        <v>58</v>
      </c>
    </row>
    <row r="61" spans="1:16" ht="12.75" customHeight="1">
      <c r="A61" s="93">
        <f t="shared" si="1"/>
        <v>57</v>
      </c>
      <c r="B61" s="104">
        <f>Ouachita!A62</f>
        <v>37</v>
      </c>
      <c r="C61" s="151" t="str">
        <f>Ouachita!B62</f>
        <v>106</v>
      </c>
      <c r="D61" s="68" t="str">
        <f>Ouachita!C62</f>
        <v>MONROE</v>
      </c>
      <c r="E61" s="44" t="s">
        <v>72</v>
      </c>
      <c r="F61" s="44" t="s">
        <v>91</v>
      </c>
      <c r="G61" s="44" t="s">
        <v>46</v>
      </c>
      <c r="H61" s="44" t="s">
        <v>130</v>
      </c>
      <c r="I61" s="44" t="str">
        <f>Ouachita!H62</f>
        <v>002-01</v>
      </c>
      <c r="J61" s="46">
        <f>Ouachita!I62</f>
        <v>1.2</v>
      </c>
      <c r="K61" s="69">
        <f>Ouachita!J62</f>
        <v>0</v>
      </c>
      <c r="L61" s="45">
        <f>Ouachita!K62</f>
        <v>1</v>
      </c>
      <c r="M61" s="109">
        <f>Ouachita!L62</f>
        <v>32.526331</v>
      </c>
      <c r="N61" s="133">
        <f>Ouachita!M62</f>
        <v>-92.063704</v>
      </c>
      <c r="O61" s="125" t="s">
        <v>143</v>
      </c>
      <c r="P61" s="44" t="s">
        <v>58</v>
      </c>
    </row>
    <row r="62" spans="1:16" ht="12.75" customHeight="1">
      <c r="A62" s="117">
        <f t="shared" si="1"/>
        <v>58</v>
      </c>
      <c r="B62" s="102">
        <f>Ouachita!A63</f>
        <v>37</v>
      </c>
      <c r="C62" s="150" t="str">
        <f>Ouachita!B63</f>
        <v>127</v>
      </c>
      <c r="D62" s="55" t="str">
        <f>Ouachita!C63</f>
        <v>STERLINGTON</v>
      </c>
      <c r="E62" s="48" t="s">
        <v>72</v>
      </c>
      <c r="F62" s="48" t="s">
        <v>91</v>
      </c>
      <c r="G62" s="48" t="s">
        <v>64</v>
      </c>
      <c r="H62" s="48" t="s">
        <v>130</v>
      </c>
      <c r="I62" s="48" t="str">
        <f>Ouachita!H63</f>
        <v>016-01</v>
      </c>
      <c r="J62" s="49">
        <f>Ouachita!I63</f>
        <v>11.3</v>
      </c>
      <c r="K62" s="50">
        <f>Ouachita!J63</f>
        <v>1</v>
      </c>
      <c r="L62" s="51">
        <f>Ouachita!K63</f>
        <v>1</v>
      </c>
      <c r="M62" s="67">
        <f>Ouachita!L63</f>
        <v>32.680322</v>
      </c>
      <c r="N62" s="134">
        <f>Ouachita!M63</f>
        <v>-92.046062</v>
      </c>
      <c r="O62" s="124" t="s">
        <v>143</v>
      </c>
      <c r="P62" s="44" t="s">
        <v>58</v>
      </c>
    </row>
    <row r="63" spans="1:16" ht="12.75" customHeight="1">
      <c r="A63" s="93">
        <f t="shared" si="1"/>
        <v>59</v>
      </c>
      <c r="B63" s="104">
        <f>Ouachita!A64</f>
        <v>37</v>
      </c>
      <c r="C63" s="151" t="str">
        <f>Ouachita!B64</f>
        <v>129</v>
      </c>
      <c r="D63" s="68" t="str">
        <f>Ouachita!C64</f>
        <v>MONROE</v>
      </c>
      <c r="E63" s="44" t="s">
        <v>72</v>
      </c>
      <c r="F63" s="44" t="s">
        <v>91</v>
      </c>
      <c r="G63" s="44" t="s">
        <v>18</v>
      </c>
      <c r="H63" s="44" t="s">
        <v>131</v>
      </c>
      <c r="I63" s="44" t="str">
        <f>Ouachita!H64</f>
        <v>015-31</v>
      </c>
      <c r="J63" s="46">
        <f>Ouachita!I64</f>
        <v>7.07</v>
      </c>
      <c r="K63" s="69">
        <f>Ouachita!J64</f>
        <v>0</v>
      </c>
      <c r="L63" s="45">
        <f>Ouachita!K64</f>
        <v>1</v>
      </c>
      <c r="M63" s="109">
        <f>Ouachita!L64</f>
        <v>32.509753</v>
      </c>
      <c r="N63" s="133">
        <f>Ouachita!M64</f>
        <v>-92.081303</v>
      </c>
      <c r="O63" s="125" t="s">
        <v>143</v>
      </c>
      <c r="P63" s="44" t="s">
        <v>58</v>
      </c>
    </row>
    <row r="64" spans="1:16" ht="12.75" customHeight="1">
      <c r="A64" s="117">
        <f t="shared" si="1"/>
        <v>60</v>
      </c>
      <c r="B64" s="102">
        <f>Ouachita!A65</f>
        <v>37</v>
      </c>
      <c r="C64" s="150" t="str">
        <f>Ouachita!B65</f>
        <v>132</v>
      </c>
      <c r="D64" s="55" t="str">
        <f>Ouachita!C65</f>
        <v>MONROE</v>
      </c>
      <c r="E64" s="48" t="s">
        <v>72</v>
      </c>
      <c r="F64" s="48" t="s">
        <v>91</v>
      </c>
      <c r="G64" s="48" t="s">
        <v>245</v>
      </c>
      <c r="H64" s="48" t="s">
        <v>131</v>
      </c>
      <c r="I64" s="48" t="str">
        <f>Ouachita!H65</f>
        <v>016-01</v>
      </c>
      <c r="J64" s="49">
        <f>Ouachita!I65</f>
        <v>2.62</v>
      </c>
      <c r="K64" s="50">
        <f>Ouachita!J65</f>
        <v>1</v>
      </c>
      <c r="L64" s="51">
        <f>Ouachita!K65</f>
        <v>1</v>
      </c>
      <c r="M64" s="67">
        <f>Ouachita!L65</f>
        <v>32.559671</v>
      </c>
      <c r="N64" s="134">
        <f>Ouachita!M65</f>
        <v>-92.075352</v>
      </c>
      <c r="O64" s="124" t="s">
        <v>143</v>
      </c>
      <c r="P64" s="44" t="s">
        <v>58</v>
      </c>
    </row>
    <row r="65" spans="1:28" ht="12.75" customHeight="1">
      <c r="A65" s="93">
        <f t="shared" si="1"/>
        <v>61</v>
      </c>
      <c r="B65" s="104">
        <f>Ouachita!A66</f>
        <v>37</v>
      </c>
      <c r="C65" s="151" t="str">
        <f>Ouachita!B66</f>
        <v>139</v>
      </c>
      <c r="D65" s="68" t="str">
        <f>Ouachita!C66</f>
        <v>MONROE</v>
      </c>
      <c r="E65" s="44" t="s">
        <v>72</v>
      </c>
      <c r="F65" s="44" t="s">
        <v>91</v>
      </c>
      <c r="G65" s="44" t="s">
        <v>246</v>
      </c>
      <c r="H65" s="44" t="s">
        <v>132</v>
      </c>
      <c r="I65" s="44" t="str">
        <f>Ouachita!H66</f>
        <v>015-31</v>
      </c>
      <c r="J65" s="46">
        <f>Ouachita!I66</f>
        <v>5.31</v>
      </c>
      <c r="K65" s="69">
        <f>Ouachita!J66</f>
        <v>1</v>
      </c>
      <c r="L65" s="45">
        <f>Ouachita!K66</f>
        <v>1</v>
      </c>
      <c r="M65" s="109">
        <f>Ouachita!L66</f>
        <v>32.484375</v>
      </c>
      <c r="N65" s="133">
        <f>Ouachita!M66</f>
        <v>-92.082954</v>
      </c>
      <c r="O65" s="125" t="s">
        <v>143</v>
      </c>
      <c r="P65" s="44" t="s">
        <v>58</v>
      </c>
      <c r="R65" s="161" t="s">
        <v>150</v>
      </c>
      <c r="S65" s="161"/>
      <c r="T65" s="161"/>
      <c r="U65" s="161" t="s">
        <v>153</v>
      </c>
      <c r="V65" s="161"/>
      <c r="W65" s="161"/>
      <c r="X65" s="161"/>
      <c r="Y65" s="161"/>
      <c r="Z65" s="161"/>
      <c r="AA65" s="161"/>
      <c r="AB65" s="161"/>
    </row>
    <row r="66" spans="1:16" ht="12.75" customHeight="1">
      <c r="A66" s="117">
        <f t="shared" si="1"/>
        <v>62</v>
      </c>
      <c r="B66" s="102">
        <f>Ouachita!A67</f>
        <v>37</v>
      </c>
      <c r="C66" s="150" t="str">
        <f>Ouachita!B67</f>
        <v>160</v>
      </c>
      <c r="D66" s="55" t="str">
        <f>Ouachita!C67</f>
        <v>MONROE</v>
      </c>
      <c r="E66" s="48" t="s">
        <v>72</v>
      </c>
      <c r="F66" s="48" t="s">
        <v>91</v>
      </c>
      <c r="G66" s="48" t="s">
        <v>22</v>
      </c>
      <c r="H66" s="48" t="s">
        <v>133</v>
      </c>
      <c r="I66" s="48" t="str">
        <f>Ouachita!H67</f>
        <v>016-01</v>
      </c>
      <c r="J66" s="49">
        <f>Ouachita!I67</f>
        <v>0.55</v>
      </c>
      <c r="K66" s="50">
        <f>Ouachita!J67</f>
        <v>1</v>
      </c>
      <c r="L66" s="51">
        <f>Ouachita!K67</f>
        <v>1</v>
      </c>
      <c r="M66" s="67">
        <f>Ouachita!L67</f>
        <v>32.52985</v>
      </c>
      <c r="N66" s="134">
        <f>Ouachita!M67</f>
        <v>-92.08006</v>
      </c>
      <c r="O66" s="124" t="s">
        <v>143</v>
      </c>
      <c r="P66" s="44" t="s">
        <v>58</v>
      </c>
    </row>
    <row r="67" spans="1:16" ht="12.75" customHeight="1">
      <c r="A67" s="93">
        <f t="shared" si="1"/>
        <v>63</v>
      </c>
      <c r="B67" s="104">
        <f>Ouachita!A68</f>
        <v>37</v>
      </c>
      <c r="C67" s="151" t="str">
        <f>Ouachita!B68</f>
        <v>167</v>
      </c>
      <c r="D67" s="68" t="str">
        <f>Ouachita!C68</f>
        <v>MONROE</v>
      </c>
      <c r="E67" s="44" t="s">
        <v>72</v>
      </c>
      <c r="F67" s="44" t="s">
        <v>91</v>
      </c>
      <c r="G67" s="44" t="s">
        <v>24</v>
      </c>
      <c r="H67" s="44" t="s">
        <v>134</v>
      </c>
      <c r="I67" s="44" t="str">
        <f>Ouachita!H68</f>
        <v>016-01</v>
      </c>
      <c r="J67" s="46">
        <f>Ouachita!I68</f>
        <v>5.32</v>
      </c>
      <c r="K67" s="69">
        <f>Ouachita!J68</f>
        <v>1</v>
      </c>
      <c r="L67" s="45">
        <f>Ouachita!K68</f>
        <v>1</v>
      </c>
      <c r="M67" s="109">
        <f>Ouachita!L68</f>
        <v>32.5982</v>
      </c>
      <c r="N67" s="133">
        <f>Ouachita!M68</f>
        <v>-92.06723</v>
      </c>
      <c r="O67" s="125" t="s">
        <v>143</v>
      </c>
      <c r="P67" s="44" t="s">
        <v>58</v>
      </c>
    </row>
    <row r="68" spans="1:16" ht="12.75" customHeight="1">
      <c r="A68" s="117">
        <f t="shared" si="1"/>
        <v>64</v>
      </c>
      <c r="B68" s="102">
        <f>Ouachita!A69</f>
        <v>37</v>
      </c>
      <c r="C68" s="150" t="str">
        <f>Ouachita!B69</f>
        <v>174</v>
      </c>
      <c r="D68" s="55" t="str">
        <f>Ouachita!C69</f>
        <v>MONROE</v>
      </c>
      <c r="E68" s="48" t="s">
        <v>72</v>
      </c>
      <c r="F68" s="48" t="s">
        <v>91</v>
      </c>
      <c r="G68" s="48" t="s">
        <v>25</v>
      </c>
      <c r="H68" s="48" t="s">
        <v>134</v>
      </c>
      <c r="I68" s="48" t="str">
        <f>Ouachita!H69</f>
        <v>015-31</v>
      </c>
      <c r="J68" s="49">
        <f>Ouachita!I69</f>
        <v>5.51</v>
      </c>
      <c r="K68" s="50">
        <f>Ouachita!J69</f>
        <v>1</v>
      </c>
      <c r="L68" s="51">
        <f>Ouachita!K69</f>
        <v>1</v>
      </c>
      <c r="M68" s="67">
        <f>Ouachita!L69</f>
        <v>32.487269</v>
      </c>
      <c r="N68" s="134">
        <f>Ouachita!M69</f>
        <v>-92.08305</v>
      </c>
      <c r="O68" s="124" t="s">
        <v>143</v>
      </c>
      <c r="P68" s="44" t="s">
        <v>58</v>
      </c>
    </row>
    <row r="69" spans="1:16" ht="12.75" customHeight="1">
      <c r="A69" s="93">
        <f aca="true" t="shared" si="2" ref="A69:A80">A68+1</f>
        <v>65</v>
      </c>
      <c r="B69" s="104">
        <f>Ouachita!A70</f>
        <v>42</v>
      </c>
      <c r="C69" s="151">
        <f>Ouachita!B70</f>
        <v>1</v>
      </c>
      <c r="D69" s="68" t="str">
        <f>Ouachita!C70</f>
        <v>RAYVILLE</v>
      </c>
      <c r="E69" s="44" t="s">
        <v>72</v>
      </c>
      <c r="F69" s="44" t="s">
        <v>91</v>
      </c>
      <c r="G69" s="44" t="s">
        <v>47</v>
      </c>
      <c r="H69" s="44" t="s">
        <v>120</v>
      </c>
      <c r="I69" s="44" t="str">
        <f>Ouachita!H70</f>
        <v>002-03</v>
      </c>
      <c r="J69" s="46">
        <f>Ouachita!I70</f>
        <v>2.51</v>
      </c>
      <c r="K69" s="69">
        <f>Ouachita!J70</f>
        <v>0</v>
      </c>
      <c r="L69" s="45">
        <f>Ouachita!K70</f>
        <v>1</v>
      </c>
      <c r="M69" s="109">
        <f>Ouachita!L70</f>
        <v>32.47766</v>
      </c>
      <c r="N69" s="133">
        <f>Ouachita!M70</f>
        <v>-91.75865</v>
      </c>
      <c r="O69" s="125" t="s">
        <v>143</v>
      </c>
      <c r="P69" s="44" t="s">
        <v>58</v>
      </c>
    </row>
    <row r="70" spans="1:16" ht="12.75" customHeight="1">
      <c r="A70" s="117">
        <f t="shared" si="2"/>
        <v>66</v>
      </c>
      <c r="B70" s="102">
        <f>Ouachita!A71</f>
        <v>42</v>
      </c>
      <c r="C70" s="150">
        <f>Ouachita!B71</f>
        <v>2</v>
      </c>
      <c r="D70" s="55" t="str">
        <f>Ouachita!C71</f>
        <v>RAYVILLE</v>
      </c>
      <c r="E70" s="48" t="s">
        <v>72</v>
      </c>
      <c r="F70" s="48" t="s">
        <v>91</v>
      </c>
      <c r="G70" s="48" t="s">
        <v>57</v>
      </c>
      <c r="H70" s="48" t="s">
        <v>121</v>
      </c>
      <c r="I70" s="48" t="str">
        <f>Ouachita!H71</f>
        <v>002-03</v>
      </c>
      <c r="J70" s="49">
        <f>Ouachita!I71</f>
        <v>2.43</v>
      </c>
      <c r="K70" s="50">
        <f>Ouachita!J71</f>
        <v>1</v>
      </c>
      <c r="L70" s="51">
        <f>Ouachita!K71</f>
        <v>1</v>
      </c>
      <c r="M70" s="67">
        <f>Ouachita!L71</f>
        <v>32.47756</v>
      </c>
      <c r="N70" s="134">
        <f>Ouachita!M71</f>
        <v>-91.7575</v>
      </c>
      <c r="O70" s="124" t="s">
        <v>143</v>
      </c>
      <c r="P70" s="44" t="s">
        <v>58</v>
      </c>
    </row>
    <row r="71" spans="1:16" ht="12.75" customHeight="1">
      <c r="A71" s="93">
        <f t="shared" si="2"/>
        <v>67</v>
      </c>
      <c r="B71" s="104">
        <f>Ouachita!A72</f>
        <v>42</v>
      </c>
      <c r="C71" s="151">
        <f>Ouachita!B72</f>
        <v>3</v>
      </c>
      <c r="D71" s="68" t="str">
        <f>Ouachita!C72</f>
        <v>RAYVILLE</v>
      </c>
      <c r="E71" s="44" t="s">
        <v>72</v>
      </c>
      <c r="F71" s="44" t="s">
        <v>91</v>
      </c>
      <c r="G71" s="44" t="s">
        <v>28</v>
      </c>
      <c r="H71" s="44" t="s">
        <v>135</v>
      </c>
      <c r="I71" s="44" t="str">
        <f>Ouachita!H72</f>
        <v>002-03</v>
      </c>
      <c r="J71" s="46">
        <f>Ouachita!I72</f>
        <v>2.53</v>
      </c>
      <c r="K71" s="69">
        <f>Ouachita!J72</f>
        <v>0</v>
      </c>
      <c r="L71" s="45">
        <f>Ouachita!K72</f>
        <v>1</v>
      </c>
      <c r="M71" s="109">
        <f>Ouachita!L72</f>
        <v>32.47742</v>
      </c>
      <c r="N71" s="133">
        <f>Ouachita!M72</f>
        <v>-91.75573</v>
      </c>
      <c r="O71" s="125" t="s">
        <v>143</v>
      </c>
      <c r="P71" s="44" t="s">
        <v>58</v>
      </c>
    </row>
    <row r="72" spans="1:16" ht="12.75" customHeight="1">
      <c r="A72" s="117">
        <f t="shared" si="2"/>
        <v>68</v>
      </c>
      <c r="B72" s="102">
        <f>Ouachita!A73</f>
        <v>42</v>
      </c>
      <c r="C72" s="150">
        <f>Ouachita!B73</f>
        <v>5</v>
      </c>
      <c r="D72" s="55" t="str">
        <f>Ouachita!C73</f>
        <v>RAYVILLE</v>
      </c>
      <c r="E72" s="48" t="s">
        <v>72</v>
      </c>
      <c r="F72" s="48" t="s">
        <v>90</v>
      </c>
      <c r="G72" s="48" t="s">
        <v>31</v>
      </c>
      <c r="H72" s="48" t="s">
        <v>136</v>
      </c>
      <c r="I72" s="48" t="str">
        <f>Ouachita!H73</f>
        <v>071-01</v>
      </c>
      <c r="J72" s="49">
        <f>Ouachita!I73</f>
        <v>8.15</v>
      </c>
      <c r="K72" s="50">
        <f>Ouachita!J73</f>
        <v>1</v>
      </c>
      <c r="L72" s="51">
        <f>Ouachita!K73</f>
        <v>1</v>
      </c>
      <c r="M72" s="67">
        <f>Ouachita!L73</f>
        <v>32.46986</v>
      </c>
      <c r="N72" s="134">
        <f>Ouachita!M73</f>
        <v>-91.75834</v>
      </c>
      <c r="O72" s="124" t="s">
        <v>143</v>
      </c>
      <c r="P72" s="44" t="s">
        <v>58</v>
      </c>
    </row>
    <row r="73" spans="1:16" ht="12.75" customHeight="1">
      <c r="A73" s="93">
        <f t="shared" si="2"/>
        <v>69</v>
      </c>
      <c r="B73" s="104">
        <f>Ouachita!A74</f>
        <v>42</v>
      </c>
      <c r="C73" s="151">
        <f>Ouachita!B74</f>
        <v>6</v>
      </c>
      <c r="D73" s="68" t="str">
        <f>Ouachita!C74</f>
        <v>RAYVILLE</v>
      </c>
      <c r="E73" s="44" t="s">
        <v>72</v>
      </c>
      <c r="F73" s="44" t="s">
        <v>90</v>
      </c>
      <c r="G73" s="44" t="s">
        <v>32</v>
      </c>
      <c r="H73" s="44" t="s">
        <v>137</v>
      </c>
      <c r="I73" s="44" t="str">
        <f>Ouachita!H74</f>
        <v>071-01</v>
      </c>
      <c r="J73" s="46">
        <f>Ouachita!I74</f>
        <v>8.59</v>
      </c>
      <c r="K73" s="69">
        <f>Ouachita!J74</f>
        <v>1</v>
      </c>
      <c r="L73" s="45">
        <f>Ouachita!K74</f>
        <v>1</v>
      </c>
      <c r="M73" s="109">
        <f>Ouachita!L74</f>
        <v>32.47621</v>
      </c>
      <c r="N73" s="133">
        <f>Ouachita!M74</f>
        <v>-91.75763</v>
      </c>
      <c r="O73" s="125" t="s">
        <v>143</v>
      </c>
      <c r="P73" s="44" t="s">
        <v>58</v>
      </c>
    </row>
    <row r="74" spans="1:16" ht="12.75" customHeight="1">
      <c r="A74" s="117">
        <f>A73+1</f>
        <v>70</v>
      </c>
      <c r="B74" s="102">
        <f>Ouachita!A75</f>
        <v>42</v>
      </c>
      <c r="C74" s="150">
        <f>Ouachita!B75</f>
        <v>19</v>
      </c>
      <c r="D74" s="55" t="str">
        <f>Ouachita!C75</f>
        <v>RAYVILLE</v>
      </c>
      <c r="E74" s="48" t="s">
        <v>72</v>
      </c>
      <c r="F74" s="48" t="s">
        <v>90</v>
      </c>
      <c r="G74" s="48" t="s">
        <v>33</v>
      </c>
      <c r="H74" s="48" t="s">
        <v>138</v>
      </c>
      <c r="I74" s="48" t="str">
        <f>Ouachita!H75</f>
        <v>071-01</v>
      </c>
      <c r="J74" s="49">
        <f>Ouachita!I75</f>
        <v>8.59</v>
      </c>
      <c r="K74" s="50">
        <f>Ouachita!J75</f>
        <v>1</v>
      </c>
      <c r="L74" s="51">
        <f>Ouachita!K75</f>
        <v>1</v>
      </c>
      <c r="M74" s="67">
        <f>Ouachita!L75</f>
        <v>32.4763</v>
      </c>
      <c r="N74" s="134">
        <f>Ouachita!M75</f>
        <v>-91.75878</v>
      </c>
      <c r="O74" s="124" t="s">
        <v>143</v>
      </c>
      <c r="P74" s="44" t="s">
        <v>58</v>
      </c>
    </row>
    <row r="75" spans="1:16" ht="12.75" customHeight="1">
      <c r="A75" s="93">
        <f t="shared" si="2"/>
        <v>71</v>
      </c>
      <c r="B75" s="104">
        <f>Ouachita!A76</f>
        <v>42</v>
      </c>
      <c r="C75" s="151">
        <f>Ouachita!B76</f>
        <v>21</v>
      </c>
      <c r="D75" s="68" t="str">
        <f>Ouachita!C76</f>
        <v>DELHI</v>
      </c>
      <c r="E75" s="44" t="s">
        <v>72</v>
      </c>
      <c r="F75" s="44" t="s">
        <v>90</v>
      </c>
      <c r="G75" s="44" t="s">
        <v>35</v>
      </c>
      <c r="H75" s="44" t="s">
        <v>139</v>
      </c>
      <c r="I75" s="44" t="str">
        <f>Ouachita!H76</f>
        <v>002-03</v>
      </c>
      <c r="J75" s="46">
        <f>Ouachita!I76</f>
        <v>18</v>
      </c>
      <c r="K75" s="69">
        <f>Ouachita!J76</f>
        <v>1</v>
      </c>
      <c r="L75" s="45">
        <f>Ouachita!K76</f>
        <v>1</v>
      </c>
      <c r="M75" s="109">
        <f>Ouachita!L76</f>
        <v>32.45712</v>
      </c>
      <c r="N75" s="133">
        <f>Ouachita!M76</f>
        <v>-91.49239</v>
      </c>
      <c r="O75" s="125" t="s">
        <v>143</v>
      </c>
      <c r="P75" s="44" t="s">
        <v>58</v>
      </c>
    </row>
    <row r="76" spans="1:16" ht="12.75" customHeight="1">
      <c r="A76" s="117">
        <f t="shared" si="2"/>
        <v>72</v>
      </c>
      <c r="B76" s="102">
        <f>Ouachita!A77</f>
        <v>42</v>
      </c>
      <c r="C76" s="150">
        <f>Ouachita!B77</f>
        <v>22</v>
      </c>
      <c r="D76" s="55" t="str">
        <f>Ouachita!C77</f>
        <v>RAYVILLE</v>
      </c>
      <c r="E76" s="48" t="s">
        <v>72</v>
      </c>
      <c r="F76" s="48" t="s">
        <v>90</v>
      </c>
      <c r="G76" s="48" t="s">
        <v>37</v>
      </c>
      <c r="H76" s="48" t="s">
        <v>140</v>
      </c>
      <c r="I76" s="48" t="str">
        <f>Ouachita!H77</f>
        <v>071-02</v>
      </c>
      <c r="J76" s="49">
        <f>Ouachita!I77</f>
        <v>0.07</v>
      </c>
      <c r="K76" s="50">
        <f>Ouachita!J77</f>
        <v>1</v>
      </c>
      <c r="L76" s="51">
        <f>Ouachita!K77</f>
        <v>1</v>
      </c>
      <c r="M76" s="67">
        <f>Ouachita!L77</f>
        <v>32.47858</v>
      </c>
      <c r="N76" s="134">
        <f>Ouachita!M77</f>
        <v>-91.75738</v>
      </c>
      <c r="O76" s="124" t="s">
        <v>143</v>
      </c>
      <c r="P76" s="44" t="s">
        <v>58</v>
      </c>
    </row>
    <row r="77" spans="1:16" ht="12.75" customHeight="1">
      <c r="A77" s="93">
        <f t="shared" si="2"/>
        <v>73</v>
      </c>
      <c r="B77" s="104">
        <f>Ouachita!A78</f>
        <v>42</v>
      </c>
      <c r="C77" s="151">
        <f>Ouachita!B78</f>
        <v>24</v>
      </c>
      <c r="D77" s="68" t="str">
        <f>Ouachita!C78</f>
        <v>RAYVILLE</v>
      </c>
      <c r="E77" s="44" t="s">
        <v>72</v>
      </c>
      <c r="F77" s="44" t="s">
        <v>122</v>
      </c>
      <c r="G77" s="44" t="s">
        <v>247</v>
      </c>
      <c r="H77" s="44" t="s">
        <v>135</v>
      </c>
      <c r="I77" s="44" t="str">
        <f>Ouachita!H78</f>
        <v>071-01</v>
      </c>
      <c r="J77" s="46">
        <f>Ouachita!I78</f>
        <v>7.14</v>
      </c>
      <c r="K77" s="69">
        <f>Ouachita!J78</f>
        <v>0</v>
      </c>
      <c r="L77" s="45">
        <f>Ouachita!K78</f>
        <v>1</v>
      </c>
      <c r="M77" s="109">
        <f>Ouachita!L78</f>
        <v>32.45547</v>
      </c>
      <c r="N77" s="133">
        <f>Ouachita!M78</f>
        <v>-91.75907</v>
      </c>
      <c r="O77" s="125" t="s">
        <v>143</v>
      </c>
      <c r="P77" s="44" t="s">
        <v>58</v>
      </c>
    </row>
    <row r="78" spans="1:16" ht="12.75" customHeight="1">
      <c r="A78" s="117">
        <f t="shared" si="2"/>
        <v>74</v>
      </c>
      <c r="B78" s="102">
        <f>Ouachita!A79</f>
        <v>42</v>
      </c>
      <c r="C78" s="150">
        <f>Ouachita!B79</f>
        <v>26</v>
      </c>
      <c r="D78" s="55" t="str">
        <f>Ouachita!C79</f>
        <v>DELHI</v>
      </c>
      <c r="E78" s="48" t="s">
        <v>72</v>
      </c>
      <c r="F78" s="48" t="s">
        <v>122</v>
      </c>
      <c r="G78" s="48" t="s">
        <v>248</v>
      </c>
      <c r="H78" s="48" t="s">
        <v>141</v>
      </c>
      <c r="I78" s="48" t="str">
        <f>Ouachita!H79</f>
        <v>051-04</v>
      </c>
      <c r="J78" s="49">
        <f>Ouachita!I79</f>
        <v>3.11</v>
      </c>
      <c r="K78" s="50">
        <f>Ouachita!J79</f>
        <v>1</v>
      </c>
      <c r="L78" s="51">
        <f>Ouachita!K79</f>
        <v>1</v>
      </c>
      <c r="M78" s="67">
        <f>Ouachita!L79</f>
        <v>32.44982</v>
      </c>
      <c r="N78" s="134">
        <f>Ouachita!M79</f>
        <v>-91.49287</v>
      </c>
      <c r="O78" s="124" t="s">
        <v>143</v>
      </c>
      <c r="P78" s="44" t="s">
        <v>58</v>
      </c>
    </row>
    <row r="79" spans="1:16" ht="12.75" customHeight="1">
      <c r="A79" s="93">
        <f t="shared" si="2"/>
        <v>75</v>
      </c>
      <c r="B79" s="104">
        <f>Ouachita!A80</f>
        <v>42</v>
      </c>
      <c r="C79" s="151">
        <f>Ouachita!B80</f>
        <v>27</v>
      </c>
      <c r="D79" s="68" t="str">
        <f>Ouachita!C80</f>
        <v>RAYVILLE</v>
      </c>
      <c r="E79" s="44" t="s">
        <v>72</v>
      </c>
      <c r="F79" s="44" t="s">
        <v>124</v>
      </c>
      <c r="G79" s="44" t="s">
        <v>43</v>
      </c>
      <c r="H79" s="44" t="s">
        <v>129</v>
      </c>
      <c r="I79" s="44" t="str">
        <f>Ouachita!H80</f>
        <v>071-01</v>
      </c>
      <c r="J79" s="46">
        <f>Ouachita!I80</f>
        <v>7.34</v>
      </c>
      <c r="K79" s="69">
        <f>Ouachita!J80</f>
        <v>0</v>
      </c>
      <c r="L79" s="45">
        <f>Ouachita!K80</f>
        <v>1</v>
      </c>
      <c r="M79" s="109">
        <f>Ouachita!L80</f>
        <v>32.45829</v>
      </c>
      <c r="N79" s="133">
        <f>Ouachita!M80</f>
        <v>-91.75868</v>
      </c>
      <c r="O79" s="125" t="s">
        <v>143</v>
      </c>
      <c r="P79" s="44" t="s">
        <v>58</v>
      </c>
    </row>
    <row r="80" spans="1:16" ht="12.75" customHeight="1" thickBot="1">
      <c r="A80" s="135">
        <f t="shared" si="2"/>
        <v>76</v>
      </c>
      <c r="B80" s="108">
        <f>Ouachita!A81</f>
        <v>42</v>
      </c>
      <c r="C80" s="152">
        <f>Ouachita!B81</f>
        <v>28</v>
      </c>
      <c r="D80" s="57" t="str">
        <f>Ouachita!C81</f>
        <v>RAYVILLE</v>
      </c>
      <c r="E80" s="56" t="s">
        <v>72</v>
      </c>
      <c r="F80" s="56" t="s">
        <v>126</v>
      </c>
      <c r="G80" s="56" t="s">
        <v>249</v>
      </c>
      <c r="H80" s="56" t="s">
        <v>142</v>
      </c>
      <c r="I80" s="56" t="str">
        <f>Ouachita!H81</f>
        <v>071-01</v>
      </c>
      <c r="J80" s="58">
        <f>Ouachita!I81</f>
        <v>7.76</v>
      </c>
      <c r="K80" s="70">
        <f>Ouachita!J81</f>
        <v>1</v>
      </c>
      <c r="L80" s="59">
        <f>Ouachita!K81</f>
        <v>1</v>
      </c>
      <c r="M80" s="136">
        <f>Ouachita!L81</f>
        <v>32.46429</v>
      </c>
      <c r="N80" s="137">
        <f>Ouachita!M81</f>
        <v>91.75868</v>
      </c>
      <c r="O80" s="124" t="s">
        <v>143</v>
      </c>
      <c r="P80" s="92" t="s">
        <v>58</v>
      </c>
    </row>
    <row r="81" ht="12.75">
      <c r="B81" s="19"/>
    </row>
  </sheetData>
  <sheetProtection/>
  <mergeCells count="14">
    <mergeCell ref="P1:P2"/>
    <mergeCell ref="R16:S16"/>
    <mergeCell ref="T16:Z16"/>
    <mergeCell ref="B1:N1"/>
    <mergeCell ref="R18:U18"/>
    <mergeCell ref="B2:C2"/>
    <mergeCell ref="V18:Z18"/>
    <mergeCell ref="U20:AB20"/>
    <mergeCell ref="B43:N43"/>
    <mergeCell ref="P43:P44"/>
    <mergeCell ref="B44:C44"/>
    <mergeCell ref="R65:T65"/>
    <mergeCell ref="U65:AB65"/>
    <mergeCell ref="R20:T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Meva</dc:creator>
  <cp:keywords/>
  <dc:description/>
  <cp:lastModifiedBy>Robert Willie</cp:lastModifiedBy>
  <cp:lastPrinted>2015-11-16T19:45:29Z</cp:lastPrinted>
  <dcterms:created xsi:type="dcterms:W3CDTF">2007-12-09T22:16:02Z</dcterms:created>
  <dcterms:modified xsi:type="dcterms:W3CDTF">2016-04-06T13:39:20Z</dcterms:modified>
  <cp:category/>
  <cp:version/>
  <cp:contentType/>
  <cp:contentStatus/>
</cp:coreProperties>
</file>